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84" windowWidth="23256" windowHeight="12504" activeTab="7"/>
  </bookViews>
  <sheets>
    <sheet name="출국준비" sheetId="1" r:id="rId1"/>
    <sheet name="5월" sheetId="4" r:id="rId2"/>
    <sheet name="6월" sheetId="5" r:id="rId3"/>
    <sheet name="7월" sheetId="6" r:id="rId4"/>
    <sheet name="8월" sheetId="7" r:id="rId5"/>
    <sheet name="9월" sheetId="8" r:id="rId6"/>
    <sheet name="10월" sheetId="9" r:id="rId7"/>
    <sheet name="11월" sheetId="10" r:id="rId8"/>
    <sheet name="Sheet3" sheetId="3" r:id="rId9"/>
  </sheets>
  <calcPr calcId="144525"/>
</workbook>
</file>

<file path=xl/calcChain.xml><?xml version="1.0" encoding="utf-8"?>
<calcChain xmlns="http://schemas.openxmlformats.org/spreadsheetml/2006/main">
  <c r="H54" i="10" l="1"/>
  <c r="H20" i="10" l="1"/>
  <c r="H21" i="10"/>
  <c r="H22" i="10"/>
  <c r="H23" i="10"/>
  <c r="H24" i="10"/>
  <c r="H25" i="10"/>
  <c r="H14" i="10" l="1"/>
  <c r="H15" i="10"/>
  <c r="H16" i="10"/>
  <c r="H17" i="10"/>
  <c r="H18" i="10"/>
  <c r="H19" i="10"/>
  <c r="H11" i="4" l="1"/>
  <c r="H8" i="6"/>
  <c r="C3" i="7" l="1"/>
  <c r="H53" i="10" l="1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13" i="10"/>
  <c r="H12" i="10"/>
  <c r="H11" i="10"/>
  <c r="H10" i="10"/>
  <c r="H9" i="10"/>
  <c r="H8" i="10"/>
  <c r="H7" i="10"/>
  <c r="C3" i="10"/>
  <c r="C4" i="10" s="1"/>
  <c r="H79" i="7"/>
  <c r="H61" i="9" l="1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C3" i="9"/>
  <c r="C4" i="9" s="1"/>
  <c r="H78" i="7"/>
  <c r="H77" i="7"/>
  <c r="H71" i="7" l="1"/>
  <c r="H72" i="7"/>
  <c r="H73" i="7"/>
  <c r="H74" i="7"/>
  <c r="H75" i="7"/>
  <c r="H76" i="7"/>
  <c r="H68" i="7" l="1"/>
  <c r="H69" i="7"/>
  <c r="H70" i="7"/>
  <c r="H64" i="7" l="1"/>
  <c r="H65" i="7"/>
  <c r="H66" i="7"/>
  <c r="H61" i="7"/>
  <c r="H62" i="7"/>
  <c r="H63" i="7"/>
  <c r="H57" i="8" l="1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C3" i="8"/>
  <c r="C4" i="8" s="1"/>
  <c r="H40" i="7" l="1"/>
  <c r="H41" i="7"/>
  <c r="H42" i="7"/>
  <c r="H43" i="7"/>
  <c r="H44" i="7"/>
  <c r="H45" i="7"/>
  <c r="H46" i="7"/>
  <c r="C3" i="6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7" i="7"/>
  <c r="H7" i="7"/>
  <c r="C4" i="7"/>
  <c r="H61" i="6" l="1"/>
  <c r="H57" i="6" l="1"/>
  <c r="H58" i="6"/>
  <c r="H59" i="6"/>
  <c r="H60" i="6"/>
  <c r="H56" i="6" l="1"/>
  <c r="H55" i="6"/>
  <c r="H54" i="6"/>
  <c r="H53" i="6"/>
  <c r="H52" i="6"/>
  <c r="H51" i="6"/>
  <c r="H50" i="6"/>
  <c r="H49" i="6"/>
  <c r="H14" i="6" l="1"/>
  <c r="H15" i="6"/>
  <c r="H16" i="6"/>
  <c r="H17" i="6"/>
  <c r="H18" i="6"/>
  <c r="C3" i="5" l="1"/>
  <c r="H41" i="5"/>
  <c r="H42" i="5"/>
  <c r="H40" i="5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3" i="6"/>
  <c r="H12" i="6"/>
  <c r="H11" i="6"/>
  <c r="H10" i="6"/>
  <c r="H9" i="6"/>
  <c r="H7" i="6"/>
  <c r="C4" i="6"/>
  <c r="H34" i="1" l="1"/>
  <c r="H18" i="5" l="1"/>
  <c r="H11" i="5" l="1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7" i="5"/>
  <c r="H16" i="5"/>
  <c r="H15" i="5"/>
  <c r="H14" i="5"/>
  <c r="H13" i="5"/>
  <c r="H12" i="5"/>
  <c r="H10" i="5"/>
  <c r="H9" i="5"/>
  <c r="H8" i="5"/>
  <c r="H7" i="5"/>
  <c r="C4" i="5"/>
  <c r="C3" i="4"/>
  <c r="H48" i="4"/>
  <c r="H44" i="4" l="1"/>
  <c r="H45" i="4"/>
  <c r="H46" i="4"/>
  <c r="H47" i="4"/>
  <c r="I36" i="4" l="1"/>
  <c r="H36" i="4" l="1"/>
  <c r="H37" i="4"/>
  <c r="H38" i="4"/>
  <c r="H39" i="4"/>
  <c r="H40" i="4"/>
  <c r="H41" i="4"/>
  <c r="H42" i="4"/>
  <c r="H43" i="4"/>
  <c r="H35" i="4"/>
  <c r="C3" i="1" l="1"/>
  <c r="H32" i="4"/>
  <c r="H33" i="4"/>
  <c r="H34" i="4"/>
  <c r="H27" i="4" l="1"/>
  <c r="H28" i="4"/>
  <c r="H29" i="4"/>
  <c r="H30" i="4"/>
  <c r="H31" i="4"/>
  <c r="H22" i="4" l="1"/>
  <c r="H23" i="4"/>
  <c r="H24" i="4"/>
  <c r="H25" i="4"/>
  <c r="H26" i="4"/>
  <c r="H18" i="4" l="1"/>
  <c r="H19" i="4"/>
  <c r="H20" i="4"/>
  <c r="H21" i="4"/>
  <c r="H12" i="4" l="1"/>
  <c r="H13" i="4"/>
  <c r="H14" i="4"/>
  <c r="H15" i="4"/>
  <c r="H16" i="4"/>
  <c r="H17" i="4"/>
  <c r="H10" i="4"/>
  <c r="C4" i="4" l="1"/>
  <c r="H9" i="4"/>
  <c r="H8" i="4"/>
  <c r="H7" i="4"/>
  <c r="H29" i="1"/>
  <c r="H31" i="1"/>
  <c r="H32" i="1"/>
  <c r="H33" i="1"/>
  <c r="C4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7" i="1"/>
</calcChain>
</file>

<file path=xl/sharedStrings.xml><?xml version="1.0" encoding="utf-8"?>
<sst xmlns="http://schemas.openxmlformats.org/spreadsheetml/2006/main" count="950" uniqueCount="664">
  <si>
    <t>Budgetary goals</t>
    <phoneticPr fontId="1" type="noConversion"/>
  </si>
  <si>
    <t>Amount of expense</t>
    <phoneticPr fontId="1" type="noConversion"/>
  </si>
  <si>
    <t>Difference until the goals</t>
    <phoneticPr fontId="1" type="noConversion"/>
  </si>
  <si>
    <t>Date</t>
    <phoneticPr fontId="1" type="noConversion"/>
  </si>
  <si>
    <t>Details</t>
    <phoneticPr fontId="1" type="noConversion"/>
  </si>
  <si>
    <t>Item</t>
    <phoneticPr fontId="1" type="noConversion"/>
  </si>
  <si>
    <t>Memo</t>
    <phoneticPr fontId="1" type="noConversion"/>
  </si>
  <si>
    <t>difference</t>
    <phoneticPr fontId="1" type="noConversion"/>
  </si>
  <si>
    <t>Flight ticket</t>
    <phoneticPr fontId="1" type="noConversion"/>
  </si>
  <si>
    <t>KOR-&gt;MEX</t>
    <phoneticPr fontId="1" type="noConversion"/>
  </si>
  <si>
    <t>Exp cost</t>
    <phoneticPr fontId="1" type="noConversion"/>
  </si>
  <si>
    <t>Act cost</t>
    <phoneticPr fontId="1" type="noConversion"/>
  </si>
  <si>
    <t>Qty</t>
    <phoneticPr fontId="1" type="noConversion"/>
  </si>
  <si>
    <t>Budget execution</t>
    <phoneticPr fontId="1" type="noConversion"/>
  </si>
  <si>
    <t>Vaccination</t>
    <phoneticPr fontId="1" type="noConversion"/>
  </si>
  <si>
    <t>Typhoid</t>
    <phoneticPr fontId="1" type="noConversion"/>
  </si>
  <si>
    <t>Hepatitis Type A</t>
    <phoneticPr fontId="1" type="noConversion"/>
  </si>
  <si>
    <t>Measles</t>
    <phoneticPr fontId="1" type="noConversion"/>
  </si>
  <si>
    <t>Medical Examination</t>
    <phoneticPr fontId="1" type="noConversion"/>
  </si>
  <si>
    <t>25th in Mar</t>
    <phoneticPr fontId="1" type="noConversion"/>
  </si>
  <si>
    <t>8th in April</t>
    <phoneticPr fontId="1" type="noConversion"/>
  </si>
  <si>
    <t>for hepatitis B</t>
    <phoneticPr fontId="1" type="noConversion"/>
  </si>
  <si>
    <t>Antibody test</t>
    <phoneticPr fontId="1" type="noConversion"/>
  </si>
  <si>
    <t>Cerebromeningitis</t>
    <phoneticPr fontId="1" type="noConversion"/>
  </si>
  <si>
    <t>Photo</t>
    <phoneticPr fontId="1" type="noConversion"/>
  </si>
  <si>
    <t>3.5x4.5 8EA</t>
    <phoneticPr fontId="1" type="noConversion"/>
  </si>
  <si>
    <t>Korean international driver license</t>
    <phoneticPr fontId="1" type="noConversion"/>
  </si>
  <si>
    <t>at police station</t>
    <phoneticPr fontId="1" type="noConversion"/>
  </si>
  <si>
    <t>Deposite</t>
    <phoneticPr fontId="1" type="noConversion"/>
  </si>
  <si>
    <t>490.64USD Western Union</t>
    <phoneticPr fontId="1" type="noConversion"/>
  </si>
  <si>
    <t>E-RevenueStamp</t>
    <phoneticPr fontId="1" type="noConversion"/>
  </si>
  <si>
    <t>For getting a document</t>
    <phoneticPr fontId="1" type="noConversion"/>
  </si>
  <si>
    <t>1st in May</t>
    <phoneticPr fontId="1" type="noConversion"/>
  </si>
  <si>
    <t>Hepatitis Type B on 1st in May</t>
    <phoneticPr fontId="1" type="noConversion"/>
  </si>
  <si>
    <t>Hepatitis Type B on 8th in April</t>
    <phoneticPr fontId="1" type="noConversion"/>
  </si>
  <si>
    <t>Telecome fee</t>
    <phoneticPr fontId="1" type="noConversion"/>
  </si>
  <si>
    <t>Hello mobile</t>
    <phoneticPr fontId="1" type="noConversion"/>
  </si>
  <si>
    <t>Document translate</t>
    <phoneticPr fontId="1" type="noConversion"/>
  </si>
  <si>
    <t>Diploma, Transcript</t>
    <phoneticPr fontId="1" type="noConversion"/>
  </si>
  <si>
    <t>ESTA</t>
    <phoneticPr fontId="1" type="noConversion"/>
  </si>
  <si>
    <t>USA ESTA</t>
    <phoneticPr fontId="1" type="noConversion"/>
  </si>
  <si>
    <t>AT&amp;T USIM</t>
    <phoneticPr fontId="1" type="noConversion"/>
  </si>
  <si>
    <t>For 4days promotion</t>
    <phoneticPr fontId="1" type="noConversion"/>
  </si>
  <si>
    <t>EMS premium</t>
    <phoneticPr fontId="1" type="noConversion"/>
  </si>
  <si>
    <t>Document delivery</t>
    <phoneticPr fontId="1" type="noConversion"/>
  </si>
  <si>
    <t>Insurance for Traveler</t>
    <phoneticPr fontId="1" type="noConversion"/>
  </si>
  <si>
    <t>Travel over</t>
    <phoneticPr fontId="1" type="noConversion"/>
  </si>
  <si>
    <t>Antigen Test</t>
    <phoneticPr fontId="1" type="noConversion"/>
  </si>
  <si>
    <t>Covid test</t>
    <phoneticPr fontId="1" type="noConversion"/>
  </si>
  <si>
    <t>유심불량</t>
    <phoneticPr fontId="1" type="noConversion"/>
  </si>
  <si>
    <t>KRW -&gt; USD</t>
    <phoneticPr fontId="1" type="noConversion"/>
  </si>
  <si>
    <t>Exchange</t>
    <phoneticPr fontId="1" type="noConversion"/>
  </si>
  <si>
    <t>Walmart</t>
    <phoneticPr fontId="1" type="noConversion"/>
  </si>
  <si>
    <t>Note, Soda, Sandal, Towel, Coffee, Soap, Green bag</t>
    <phoneticPr fontId="1" type="noConversion"/>
  </si>
  <si>
    <t>Telcel Sim</t>
    <phoneticPr fontId="1" type="noConversion"/>
  </si>
  <si>
    <t>PA100 AMIGO SIN LIMITE</t>
    <phoneticPr fontId="1" type="noConversion"/>
  </si>
  <si>
    <t>Telephone fee</t>
    <phoneticPr fontId="1" type="noConversion"/>
  </si>
  <si>
    <t>Ticket para pago en caja</t>
    <phoneticPr fontId="1" type="noConversion"/>
  </si>
  <si>
    <t>Cepe registration</t>
    <phoneticPr fontId="1" type="noConversion"/>
  </si>
  <si>
    <t>Fruits</t>
    <phoneticPr fontId="1" type="noConversion"/>
  </si>
  <si>
    <t>Almost 120Pesos. So, I paid 49Pesos</t>
  </si>
  <si>
    <t>8200Pesos</t>
    <phoneticPr fontId="1" type="noConversion"/>
  </si>
  <si>
    <t>출국이후</t>
    <phoneticPr fontId="1" type="noConversion"/>
  </si>
  <si>
    <t>Plug</t>
    <phoneticPr fontId="1" type="noConversion"/>
  </si>
  <si>
    <t>Plug for washing machine</t>
    <phoneticPr fontId="1" type="noConversion"/>
  </si>
  <si>
    <t>food</t>
    <phoneticPr fontId="1" type="noConversion"/>
  </si>
  <si>
    <t>Arizona soda, Doritos, Paketaxo, Napolitano ice cream</t>
    <phoneticPr fontId="1" type="noConversion"/>
  </si>
  <si>
    <t>food</t>
    <phoneticPr fontId="1" type="noConversion"/>
  </si>
  <si>
    <t>Dounut and coffee</t>
    <phoneticPr fontId="1" type="noConversion"/>
  </si>
  <si>
    <t>Taxi</t>
    <phoneticPr fontId="1" type="noConversion"/>
  </si>
  <si>
    <t>2 chocolate dounuts, 2 balls, 1 americano, 1 cappuchino</t>
    <phoneticPr fontId="1" type="noConversion"/>
  </si>
  <si>
    <t>Ramen 3, bread, lectus, chocolate, juice, green bag</t>
    <phoneticPr fontId="1" type="noConversion"/>
  </si>
  <si>
    <t>Karli</t>
    <phoneticPr fontId="1" type="noConversion"/>
  </si>
  <si>
    <t>She got 100 pesos</t>
    <phoneticPr fontId="1" type="noConversion"/>
  </si>
  <si>
    <t>From Avenida José López Portillo to home</t>
    <phoneticPr fontId="1" type="noConversion"/>
  </si>
  <si>
    <t>food</t>
    <phoneticPr fontId="1" type="noConversion"/>
  </si>
  <si>
    <t>I gave a 200pesos to her mom</t>
    <phoneticPr fontId="1" type="noConversion"/>
  </si>
  <si>
    <t>food</t>
    <phoneticPr fontId="1" type="noConversion"/>
  </si>
  <si>
    <t>a small bottle of coffee</t>
    <phoneticPr fontId="1" type="noConversion"/>
  </si>
  <si>
    <t>snacks</t>
    <phoneticPr fontId="1" type="noConversion"/>
  </si>
  <si>
    <t>1doritos, 4chitos, 1coke</t>
    <phoneticPr fontId="1" type="noConversion"/>
  </si>
  <si>
    <t>medicine</t>
    <phoneticPr fontId="1" type="noConversion"/>
  </si>
  <si>
    <t>for stomacheache</t>
    <phoneticPr fontId="1" type="noConversion"/>
  </si>
  <si>
    <t>Spanish class for foreigners for 8weeks.(Actually, 7weeks)</t>
    <phoneticPr fontId="1" type="noConversion"/>
  </si>
  <si>
    <t>Soju</t>
    <phoneticPr fontId="1" type="noConversion"/>
  </si>
  <si>
    <t>2Bottles of soju</t>
    <phoneticPr fontId="1" type="noConversion"/>
  </si>
  <si>
    <t>Taxi</t>
    <phoneticPr fontId="1" type="noConversion"/>
  </si>
  <si>
    <t>From the other mall to Avenida José López Portillo</t>
    <phoneticPr fontId="1" type="noConversion"/>
  </si>
  <si>
    <t>food</t>
    <phoneticPr fontId="1" type="noConversion"/>
  </si>
  <si>
    <t>I gave a 200pesos to her mom</t>
    <phoneticPr fontId="1" type="noConversion"/>
  </si>
  <si>
    <t>under the table</t>
    <phoneticPr fontId="1" type="noConversion"/>
  </si>
  <si>
    <t>to hold the position</t>
    <phoneticPr fontId="1" type="noConversion"/>
  </si>
  <si>
    <t>snacks</t>
    <phoneticPr fontId="1" type="noConversion"/>
  </si>
  <si>
    <t>1doritos, 1chitos</t>
    <phoneticPr fontId="1" type="noConversion"/>
  </si>
  <si>
    <t>Uber</t>
    <phoneticPr fontId="1" type="noConversion"/>
  </si>
  <si>
    <t>1doritos(I paid some coins)</t>
    <phoneticPr fontId="1" type="noConversion"/>
  </si>
  <si>
    <t>popcorns</t>
    <phoneticPr fontId="1" type="noConversion"/>
  </si>
  <si>
    <t>1normal, 1spicy popcorn are 31pesos(she paid 1peso)</t>
    <phoneticPr fontId="1" type="noConversion"/>
  </si>
  <si>
    <t>condom</t>
    <phoneticPr fontId="1" type="noConversion"/>
  </si>
  <si>
    <t>3condoms</t>
    <phoneticPr fontId="1" type="noConversion"/>
  </si>
  <si>
    <t>amigo200</t>
    <phoneticPr fontId="1" type="noConversion"/>
  </si>
  <si>
    <t>taxi</t>
    <phoneticPr fontId="1" type="noConversion"/>
  </si>
  <si>
    <t>from China town to home</t>
    <phoneticPr fontId="1" type="noConversion"/>
  </si>
  <si>
    <t>toll gate fee</t>
    <phoneticPr fontId="1" type="noConversion"/>
  </si>
  <si>
    <t>private highway toll fee</t>
    <phoneticPr fontId="1" type="noConversion"/>
  </si>
  <si>
    <t>food</t>
    <phoneticPr fontId="1" type="noConversion"/>
  </si>
  <si>
    <t>foods in Korean market</t>
    <phoneticPr fontId="1" type="noConversion"/>
  </si>
  <si>
    <t>Donation</t>
    <phoneticPr fontId="1" type="noConversion"/>
  </si>
  <si>
    <t>donation on a street for bagger kids</t>
    <phoneticPr fontId="1" type="noConversion"/>
  </si>
  <si>
    <t>5corn Ice creams(13$ per 1corn)</t>
    <phoneticPr fontId="1" type="noConversion"/>
  </si>
  <si>
    <t>McDonalds</t>
    <phoneticPr fontId="1" type="noConversion"/>
  </si>
  <si>
    <t>Karli</t>
    <phoneticPr fontId="1" type="noConversion"/>
  </si>
  <si>
    <t>1300 pesos borrow</t>
    <phoneticPr fontId="1" type="noConversion"/>
  </si>
  <si>
    <t>Others</t>
    <phoneticPr fontId="1" type="noConversion"/>
  </si>
  <si>
    <t>snacks</t>
    <phoneticPr fontId="1" type="noConversion"/>
  </si>
  <si>
    <t>1doritos</t>
    <phoneticPr fontId="1" type="noConversion"/>
  </si>
  <si>
    <t>1 shampoo(27.90pesos), 1soda(19pesos)</t>
    <phoneticPr fontId="1" type="noConversion"/>
  </si>
  <si>
    <t>snacks</t>
    <phoneticPr fontId="1" type="noConversion"/>
  </si>
  <si>
    <t>1doritos, 1cocacola 3L</t>
    <phoneticPr fontId="1" type="noConversion"/>
  </si>
  <si>
    <t>foods</t>
    <phoneticPr fontId="1" type="noConversion"/>
  </si>
  <si>
    <t>cheese, ham, sauage, greenonion, crapsticks, icecream</t>
    <phoneticPr fontId="1" type="noConversion"/>
  </si>
  <si>
    <t>Karli's food</t>
    <phoneticPr fontId="1" type="noConversion"/>
  </si>
  <si>
    <t>I paid her food also. So, she need a payback to me,218.9</t>
    <phoneticPr fontId="1" type="noConversion"/>
  </si>
  <si>
    <t>key ring</t>
    <phoneticPr fontId="1" type="noConversion"/>
  </si>
  <si>
    <t>2 key rings(50pesos per each)</t>
    <phoneticPr fontId="1" type="noConversion"/>
  </si>
  <si>
    <t>blouse</t>
    <phoneticPr fontId="1" type="noConversion"/>
  </si>
  <si>
    <t>white blouse for mom</t>
    <phoneticPr fontId="1" type="noConversion"/>
  </si>
  <si>
    <t>Karli's stuff</t>
    <phoneticPr fontId="1" type="noConversion"/>
  </si>
  <si>
    <t>In dangerous zone market 133.9pesos + 7pesos before she didn't</t>
  </si>
  <si>
    <t>Snacks</t>
    <phoneticPr fontId="1" type="noConversion"/>
  </si>
  <si>
    <t>1chitos + 1 gummy + 1 chewing gum</t>
    <phoneticPr fontId="1" type="noConversion"/>
  </si>
  <si>
    <t>Cash withdrawal from ATM</t>
    <phoneticPr fontId="1" type="noConversion"/>
  </si>
  <si>
    <t>3500Pesos in dangerous zone market</t>
    <phoneticPr fontId="1" type="noConversion"/>
  </si>
  <si>
    <t>food, Internet, Gas</t>
    <phoneticPr fontId="1" type="noConversion"/>
  </si>
  <si>
    <t>총평</t>
    <phoneticPr fontId="1" type="noConversion"/>
  </si>
  <si>
    <t>한달 생활비</t>
    <phoneticPr fontId="1" type="noConversion"/>
  </si>
  <si>
    <t>약 36만 8000원 소요, 카드 사용시 정산 철저, 1300페소 받기</t>
    <phoneticPr fontId="1" type="noConversion"/>
  </si>
  <si>
    <t>Loan</t>
    <phoneticPr fontId="1" type="noConversion"/>
  </si>
  <si>
    <t>Check Card</t>
    <phoneticPr fontId="1" type="noConversion"/>
  </si>
  <si>
    <t>Living Cost</t>
    <phoneticPr fontId="1" type="noConversion"/>
  </si>
  <si>
    <t>Cash back</t>
    <phoneticPr fontId="1" type="noConversion"/>
  </si>
  <si>
    <t>3564+1300</t>
    <phoneticPr fontId="1" type="noConversion"/>
  </si>
  <si>
    <t>taxi</t>
    <phoneticPr fontId="1" type="noConversion"/>
  </si>
  <si>
    <t>snacks</t>
    <phoneticPr fontId="1" type="noConversion"/>
  </si>
  <si>
    <t>1doritos, 1chitos</t>
    <phoneticPr fontId="1" type="noConversion"/>
  </si>
  <si>
    <t>1 Mc flurry, 1 Sundae icecream</t>
    <phoneticPr fontId="1" type="noConversion"/>
  </si>
  <si>
    <t>Sundae ice cream2</t>
    <phoneticPr fontId="1" type="noConversion"/>
  </si>
  <si>
    <t>McDonald</t>
    <phoneticPr fontId="1" type="noConversion"/>
  </si>
  <si>
    <t>from McDonald to home</t>
    <phoneticPr fontId="1" type="noConversion"/>
  </si>
  <si>
    <t>snacks</t>
    <phoneticPr fontId="1" type="noConversion"/>
  </si>
  <si>
    <t>1coca, 1chitos</t>
    <phoneticPr fontId="1" type="noConversion"/>
  </si>
  <si>
    <t>I gave a 200pesos to her mom</t>
    <phoneticPr fontId="1" type="noConversion"/>
  </si>
  <si>
    <t>bicicleta</t>
    <phoneticPr fontId="1" type="noConversion"/>
  </si>
  <si>
    <t>bicicleta from home to market</t>
    <phoneticPr fontId="1" type="noConversion"/>
  </si>
  <si>
    <t>food</t>
    <phoneticPr fontId="1" type="noConversion"/>
  </si>
  <si>
    <t>Bodega - 1doritos, 1Tuna can, 1palito de cangrejo</t>
    <phoneticPr fontId="1" type="noConversion"/>
  </si>
  <si>
    <t>1ruffles, 1chitos</t>
    <phoneticPr fontId="1" type="noConversion"/>
  </si>
  <si>
    <t>icecream</t>
    <phoneticPr fontId="1" type="noConversion"/>
  </si>
  <si>
    <t>3helado</t>
    <phoneticPr fontId="1" type="noConversion"/>
  </si>
  <si>
    <t>ticket</t>
    <phoneticPr fontId="1" type="noConversion"/>
  </si>
  <si>
    <t>chickis concertio</t>
    <phoneticPr fontId="1" type="noConversion"/>
  </si>
  <si>
    <t>I gave a 600pesos to her mom. It's a payment about 3weeks</t>
    <phoneticPr fontId="1" type="noConversion"/>
  </si>
  <si>
    <t>taco</t>
    <phoneticPr fontId="1" type="noConversion"/>
  </si>
  <si>
    <t>taco 15pesos more</t>
    <phoneticPr fontId="1" type="noConversion"/>
  </si>
  <si>
    <t>7/4일은 돈내야함</t>
    <phoneticPr fontId="1" type="noConversion"/>
  </si>
  <si>
    <t>snacks</t>
    <phoneticPr fontId="1" type="noConversion"/>
  </si>
  <si>
    <t>1coca, 1doritos, 1icecream</t>
    <phoneticPr fontId="1" type="noConversion"/>
  </si>
  <si>
    <t>soriana</t>
    <phoneticPr fontId="1" type="noConversion"/>
  </si>
  <si>
    <t>bicicleta</t>
    <phoneticPr fontId="1" type="noConversion"/>
  </si>
  <si>
    <t>from Soriana to market</t>
    <phoneticPr fontId="1" type="noConversion"/>
  </si>
  <si>
    <t>1sausage, 1pork, 1redcola, 1(chocolate milk x3)</t>
    <phoneticPr fontId="1" type="noConversion"/>
  </si>
  <si>
    <t xml:space="preserve">Okmart - 1chocopie, 1CJmandoo, 2JJawang, 1,bibimmeon 1kimchi </t>
    <phoneticPr fontId="1" type="noConversion"/>
  </si>
  <si>
    <t>snacks</t>
    <phoneticPr fontId="1" type="noConversion"/>
  </si>
  <si>
    <t>1dounuts</t>
    <phoneticPr fontId="1" type="noConversion"/>
  </si>
  <si>
    <t>교통비</t>
    <phoneticPr fontId="1" type="noConversion"/>
  </si>
  <si>
    <t>juice</t>
    <phoneticPr fontId="1" type="noConversion"/>
  </si>
  <si>
    <t>1juice</t>
    <phoneticPr fontId="1" type="noConversion"/>
  </si>
  <si>
    <t>1chocolate chips</t>
    <phoneticPr fontId="1" type="noConversion"/>
  </si>
  <si>
    <t>taxi</t>
    <phoneticPr fontId="1" type="noConversion"/>
  </si>
  <si>
    <t>DiDi taxi from Walmart to home</t>
    <phoneticPr fontId="1" type="noConversion"/>
  </si>
  <si>
    <t>snacks</t>
    <phoneticPr fontId="1" type="noConversion"/>
  </si>
  <si>
    <t>Normal churros 10(4 * 10), Chocolate churros 2(12 *2)</t>
    <phoneticPr fontId="1" type="noConversion"/>
  </si>
  <si>
    <t>lost</t>
    <phoneticPr fontId="1" type="noConversion"/>
  </si>
  <si>
    <t>6pesos lost</t>
    <phoneticPr fontId="1" type="noConversion"/>
  </si>
  <si>
    <t>food</t>
    <phoneticPr fontId="1" type="noConversion"/>
  </si>
  <si>
    <t>Walmart - 1rice, 1spam, 1bacon, 1cheddar cheese</t>
    <phoneticPr fontId="1" type="noConversion"/>
  </si>
  <si>
    <t>Cell phone fee</t>
    <phoneticPr fontId="1" type="noConversion"/>
  </si>
  <si>
    <t>Extra cell phone device fee of HelloMobile(74,620\)</t>
    <phoneticPr fontId="1" type="noConversion"/>
  </si>
  <si>
    <t>Cellphone device fee</t>
    <phoneticPr fontId="1" type="noConversion"/>
  </si>
  <si>
    <t>Telcel</t>
    <phoneticPr fontId="1" type="noConversion"/>
  </si>
  <si>
    <t>Amigo 200</t>
    <phoneticPr fontId="1" type="noConversion"/>
  </si>
  <si>
    <t>1chocolate chips</t>
    <phoneticPr fontId="1" type="noConversion"/>
  </si>
  <si>
    <t>1red cola</t>
    <phoneticPr fontId="1" type="noConversion"/>
  </si>
  <si>
    <t>toilet</t>
    <phoneticPr fontId="1" type="noConversion"/>
  </si>
  <si>
    <t>toilet fee</t>
    <phoneticPr fontId="1" type="noConversion"/>
  </si>
  <si>
    <t>potatos</t>
    <phoneticPr fontId="1" type="noConversion"/>
  </si>
  <si>
    <t>papas fritos</t>
    <phoneticPr fontId="1" type="noConversion"/>
  </si>
  <si>
    <t>doritos</t>
    <phoneticPr fontId="1" type="noConversion"/>
  </si>
  <si>
    <t>popcorn</t>
    <phoneticPr fontId="1" type="noConversion"/>
  </si>
  <si>
    <t>popcorn cheese flavor</t>
    <phoneticPr fontId="1" type="noConversion"/>
  </si>
  <si>
    <t>1doritos</t>
    <phoneticPr fontId="1" type="noConversion"/>
  </si>
  <si>
    <t>Cell phone fee</t>
    <phoneticPr fontId="1" type="noConversion"/>
  </si>
  <si>
    <t>Cell phone in Korea</t>
    <phoneticPr fontId="1" type="noConversion"/>
  </si>
  <si>
    <t>total</t>
    <phoneticPr fontId="1" type="noConversion"/>
  </si>
  <si>
    <t>lost</t>
    <phoneticPr fontId="1" type="noConversion"/>
  </si>
  <si>
    <t>1300pesos. I give up to get the payback.</t>
    <phoneticPr fontId="1" type="noConversion"/>
  </si>
  <si>
    <t>Internet, Gas</t>
    <phoneticPr fontId="1" type="noConversion"/>
  </si>
  <si>
    <t>I gave a 300pesos to her mom, food150, Internet75, Gas75</t>
    <phoneticPr fontId="1" type="noConversion"/>
  </si>
  <si>
    <t>lend</t>
    <phoneticPr fontId="1" type="noConversion"/>
  </si>
  <si>
    <t>I lend 350pesos to suegra</t>
    <phoneticPr fontId="1" type="noConversion"/>
  </si>
  <si>
    <t>약 38만 2000원 소요, 카드 사용시 정산 철저, 소비축소</t>
    <phoneticPr fontId="1" type="noConversion"/>
  </si>
  <si>
    <t xml:space="preserve">Bodega - Carrots, Greenonions, Potatos, beefs, </t>
    <phoneticPr fontId="1" type="noConversion"/>
  </si>
  <si>
    <t>food</t>
    <phoneticPr fontId="1" type="noConversion"/>
  </si>
  <si>
    <t>Spanish class for foreigners for 5weeks.</t>
    <phoneticPr fontId="1" type="noConversion"/>
  </si>
  <si>
    <t>payback</t>
    <phoneticPr fontId="1" type="noConversion"/>
  </si>
  <si>
    <t>I received 350pesos</t>
    <phoneticPr fontId="1" type="noConversion"/>
  </si>
  <si>
    <t>Soriana</t>
    <phoneticPr fontId="1" type="noConversion"/>
  </si>
  <si>
    <t>rice 900g, shirimp800g, 2onions, 4chiles, milk, ice cream</t>
    <phoneticPr fontId="1" type="noConversion"/>
  </si>
  <si>
    <t>Starbucks</t>
    <phoneticPr fontId="1" type="noConversion"/>
  </si>
  <si>
    <t>Teddy bear</t>
    <phoneticPr fontId="1" type="noConversion"/>
  </si>
  <si>
    <t>Walmart and food</t>
    <phoneticPr fontId="1" type="noConversion"/>
  </si>
  <si>
    <t>rice1kg, algos, noodle, 2tuna, spam / 40pesos to her mom</t>
    <phoneticPr fontId="1" type="noConversion"/>
  </si>
  <si>
    <t>From home to Walmart</t>
    <phoneticPr fontId="1" type="noConversion"/>
  </si>
  <si>
    <t>Tip</t>
    <phoneticPr fontId="1" type="noConversion"/>
  </si>
  <si>
    <t>1300+3500</t>
    <phoneticPr fontId="1" type="noConversion"/>
  </si>
  <si>
    <t>Walmart</t>
    <phoneticPr fontId="1" type="noConversion"/>
  </si>
  <si>
    <t>dinner</t>
    <phoneticPr fontId="1" type="noConversion"/>
  </si>
  <si>
    <t>tacos</t>
    <phoneticPr fontId="1" type="noConversion"/>
  </si>
  <si>
    <t>2spam, 1aciete, 2snacks, 1sausage</t>
    <phoneticPr fontId="1" type="noConversion"/>
  </si>
  <si>
    <t>Churos</t>
    <phoneticPr fontId="1" type="noConversion"/>
  </si>
  <si>
    <t>1popcorn, 1potato chips</t>
    <phoneticPr fontId="1" type="noConversion"/>
  </si>
  <si>
    <t>8Churos, Red coca3L, 1Chocolate cookie(18pesos)</t>
    <phoneticPr fontId="1" type="noConversion"/>
  </si>
  <si>
    <t>Front door</t>
    <phoneticPr fontId="1" type="noConversion"/>
  </si>
  <si>
    <t>I gave 2000pesos to her mom. It will be payback at Aug</t>
    <phoneticPr fontId="1" type="noConversion"/>
  </si>
  <si>
    <t>snacks</t>
    <phoneticPr fontId="1" type="noConversion"/>
  </si>
  <si>
    <t>3Cup noodle(12pesos), 1Chocolate cookie(18pesos)</t>
    <phoneticPr fontId="1" type="noConversion"/>
  </si>
  <si>
    <t>bodega</t>
    <phoneticPr fontId="1" type="noConversion"/>
  </si>
  <si>
    <t>2plastic cases for food</t>
  </si>
  <si>
    <t>Uber</t>
    <phoneticPr fontId="1" type="noConversion"/>
  </si>
  <si>
    <t>Street market</t>
    <phoneticPr fontId="1" type="noConversion"/>
  </si>
  <si>
    <t>1kg carrots, 1kg puffkins, ajos, onions, chille</t>
    <phoneticPr fontId="1" type="noConversion"/>
  </si>
  <si>
    <t>taxi</t>
    <phoneticPr fontId="1" type="noConversion"/>
  </si>
  <si>
    <t>from market to home</t>
    <phoneticPr fontId="1" type="noConversion"/>
  </si>
  <si>
    <t>crab stick, red cola3L, eraser, note, eggs, 3ramens</t>
    <phoneticPr fontId="1" type="noConversion"/>
  </si>
  <si>
    <t>snacks</t>
    <phoneticPr fontId="1" type="noConversion"/>
  </si>
  <si>
    <t>chitos(13pesos)</t>
    <phoneticPr fontId="1" type="noConversion"/>
  </si>
  <si>
    <t>1Chocolate cookie(18pesos), 2Cup noodle(12pesos)</t>
    <phoneticPr fontId="1" type="noConversion"/>
  </si>
  <si>
    <t>1Chocolate cookie(17pesos)</t>
    <phoneticPr fontId="1" type="noConversion"/>
  </si>
  <si>
    <t>Walmart</t>
    <phoneticPr fontId="1" type="noConversion"/>
  </si>
  <si>
    <t>3arroz, 1algos, 4ramens</t>
    <phoneticPr fontId="1" type="noConversion"/>
  </si>
  <si>
    <t>snacks</t>
    <phoneticPr fontId="1" type="noConversion"/>
  </si>
  <si>
    <t>banana fritos</t>
    <phoneticPr fontId="1" type="noConversion"/>
  </si>
  <si>
    <t>Walmart</t>
    <phoneticPr fontId="1" type="noConversion"/>
  </si>
  <si>
    <t>chitos(12pesos)</t>
    <phoneticPr fontId="1" type="noConversion"/>
  </si>
  <si>
    <t>Micetal(medicine for skin)</t>
    <phoneticPr fontId="1" type="noConversion"/>
  </si>
  <si>
    <t>Amazon</t>
    <phoneticPr fontId="1" type="noConversion"/>
  </si>
  <si>
    <t>tennis shoes</t>
    <phoneticPr fontId="1" type="noConversion"/>
  </si>
  <si>
    <t>Uber</t>
    <phoneticPr fontId="1" type="noConversion"/>
  </si>
  <si>
    <t>From home to Big street market</t>
    <phoneticPr fontId="1" type="noConversion"/>
  </si>
  <si>
    <t>DiDi</t>
    <phoneticPr fontId="1" type="noConversion"/>
  </si>
  <si>
    <t>From Big street market to home</t>
    <phoneticPr fontId="1" type="noConversion"/>
  </si>
  <si>
    <t>Plastic case</t>
    <phoneticPr fontId="1" type="noConversion"/>
  </si>
  <si>
    <t>Square</t>
    <phoneticPr fontId="1" type="noConversion"/>
  </si>
  <si>
    <t>Styroform</t>
    <phoneticPr fontId="1" type="noConversion"/>
  </si>
  <si>
    <t>2bowls, 1cap</t>
    <phoneticPr fontId="1" type="noConversion"/>
  </si>
  <si>
    <t>Vegitables</t>
    <phoneticPr fontId="1" type="noConversion"/>
  </si>
  <si>
    <t>Pizza</t>
    <phoneticPr fontId="1" type="noConversion"/>
  </si>
  <si>
    <t>I paid some of it</t>
    <phoneticPr fontId="1" type="noConversion"/>
  </si>
  <si>
    <t>food</t>
    <phoneticPr fontId="1" type="noConversion"/>
  </si>
  <si>
    <t>tips</t>
    <phoneticPr fontId="1" type="noConversion"/>
  </si>
  <si>
    <t>tips for a person who packing the things in supermarket</t>
    <phoneticPr fontId="1" type="noConversion"/>
  </si>
  <si>
    <t>2oils, 8ramen, 1ketchup,</t>
    <phoneticPr fontId="1" type="noConversion"/>
  </si>
  <si>
    <t>taxi</t>
    <phoneticPr fontId="1" type="noConversion"/>
  </si>
  <si>
    <t>suegra injuered. I paid taxi fee for Pelon and Chikis</t>
    <phoneticPr fontId="1" type="noConversion"/>
  </si>
  <si>
    <t>1pork meat, 1red cola</t>
    <phoneticPr fontId="1" type="noConversion"/>
  </si>
  <si>
    <t>Karli</t>
    <phoneticPr fontId="1" type="noConversion"/>
  </si>
  <si>
    <t>10pesos borrow</t>
    <phoneticPr fontId="1" type="noConversion"/>
  </si>
  <si>
    <t>ATM</t>
    <phoneticPr fontId="1" type="noConversion"/>
  </si>
  <si>
    <t>I found 3000pesos</t>
    <phoneticPr fontId="1" type="noConversion"/>
  </si>
  <si>
    <t>1kg red peper paste, 1kg meat powder, 20ea black ramen, kimchi</t>
    <phoneticPr fontId="1" type="noConversion"/>
  </si>
  <si>
    <t>Doksuri mart(PayPal)</t>
    <phoneticPr fontId="1" type="noConversion"/>
  </si>
  <si>
    <t>Walmart</t>
    <phoneticPr fontId="1" type="noConversion"/>
  </si>
  <si>
    <t>1dotitos, 1sausage, 1hueno</t>
    <phoneticPr fontId="1" type="noConversion"/>
  </si>
  <si>
    <t>Uber</t>
    <phoneticPr fontId="1" type="noConversion"/>
  </si>
  <si>
    <t>From dance academy to home</t>
    <phoneticPr fontId="1" type="noConversion"/>
  </si>
  <si>
    <t>tip</t>
    <phoneticPr fontId="1" type="noConversion"/>
  </si>
  <si>
    <t>Cinepoly</t>
    <phoneticPr fontId="1" type="noConversion"/>
  </si>
  <si>
    <t>3 Ice cream</t>
    <phoneticPr fontId="1" type="noConversion"/>
  </si>
  <si>
    <t>3Cup noodle(12pesos), 1Chocolate cookie(17pesos)</t>
    <phoneticPr fontId="1" type="noConversion"/>
  </si>
  <si>
    <t>1red cola (3L)</t>
    <phoneticPr fontId="1" type="noConversion"/>
  </si>
  <si>
    <t>1Chocolate cookie(17pesos), 1red cola (3L)</t>
    <phoneticPr fontId="1" type="noConversion"/>
  </si>
  <si>
    <t xml:space="preserve"> </t>
    <phoneticPr fontId="1" type="noConversion"/>
  </si>
  <si>
    <t>sell food</t>
    <phoneticPr fontId="1" type="noConversion"/>
  </si>
  <si>
    <t>2 kimbaps</t>
    <phoneticPr fontId="1" type="noConversion"/>
  </si>
  <si>
    <t>1chitos</t>
    <phoneticPr fontId="1" type="noConversion"/>
  </si>
  <si>
    <t>sell food</t>
    <phoneticPr fontId="1" type="noConversion"/>
  </si>
  <si>
    <t>4kimbap, 3shrimp rice, 2black noodle, 1spicy ramen</t>
    <phoneticPr fontId="1" type="noConversion"/>
  </si>
  <si>
    <t>1dotitos, 1chitos, 1pen, 1gim, 2rice, 1cola</t>
    <phoneticPr fontId="1" type="noConversion"/>
  </si>
  <si>
    <t>store</t>
    <phoneticPr fontId="1" type="noConversion"/>
  </si>
  <si>
    <t>DiDi</t>
    <phoneticPr fontId="1" type="noConversion"/>
  </si>
  <si>
    <t>from home to academy</t>
    <phoneticPr fontId="1" type="noConversion"/>
  </si>
  <si>
    <t>store</t>
    <phoneticPr fontId="1" type="noConversion"/>
  </si>
  <si>
    <t>eggs</t>
    <phoneticPr fontId="1" type="noConversion"/>
  </si>
  <si>
    <t>total</t>
    <phoneticPr fontId="1" type="noConversion"/>
  </si>
  <si>
    <t>snacks</t>
    <phoneticPr fontId="1" type="noConversion"/>
  </si>
  <si>
    <t>galleta</t>
    <phoneticPr fontId="1" type="noConversion"/>
  </si>
  <si>
    <t>vegitables</t>
    <phoneticPr fontId="1" type="noConversion"/>
  </si>
  <si>
    <t>6potatos, 1onion</t>
    <phoneticPr fontId="1" type="noConversion"/>
  </si>
  <si>
    <t>ice cream3.6L</t>
    <phoneticPr fontId="1" type="noConversion"/>
  </si>
  <si>
    <t>bodega</t>
    <phoneticPr fontId="1" type="noConversion"/>
  </si>
  <si>
    <t>1kg puffkins, 2kg onions, 1kg shrimps</t>
    <phoneticPr fontId="1" type="noConversion"/>
  </si>
  <si>
    <t>2kg onions,500g shrimps,garlics,spinach,600g pork,1kg bone,case</t>
    <phoneticPr fontId="1" type="noConversion"/>
  </si>
  <si>
    <t>Walmart</t>
    <phoneticPr fontId="1" type="noConversion"/>
  </si>
  <si>
    <t>from Walmart to home</t>
    <phoneticPr fontId="1" type="noConversion"/>
  </si>
  <si>
    <t>DiDi</t>
    <phoneticPr fontId="1" type="noConversion"/>
  </si>
  <si>
    <t>1sesamo oil, 2soy sauces, 1rice, 2chitos, 4chocolate milks, 1butter</t>
    <phoneticPr fontId="1" type="noConversion"/>
  </si>
  <si>
    <t>from Bigmarket to home</t>
    <phoneticPr fontId="1" type="noConversion"/>
  </si>
  <si>
    <t>약 35만 1430원 소요, 카드 사용시 정산 철저, 소비축소, 장사로 약간의 소득 그러나 적자</t>
    <phoneticPr fontId="1" type="noConversion"/>
  </si>
  <si>
    <t>2kimbap, 1shrimp rice</t>
    <phoneticPr fontId="1" type="noConversion"/>
  </si>
  <si>
    <t>Walmart</t>
    <phoneticPr fontId="1" type="noConversion"/>
  </si>
  <si>
    <t>butter</t>
    <phoneticPr fontId="1" type="noConversion"/>
  </si>
  <si>
    <t>2chicken noodle super spicy</t>
    <phoneticPr fontId="1" type="noConversion"/>
  </si>
  <si>
    <t>1kimbap</t>
    <phoneticPr fontId="1" type="noConversion"/>
  </si>
  <si>
    <t>Domino Pizza</t>
    <phoneticPr fontId="1" type="noConversion"/>
  </si>
  <si>
    <t>small size</t>
    <phoneticPr fontId="1" type="noConversion"/>
  </si>
  <si>
    <t>snacks</t>
    <phoneticPr fontId="1" type="noConversion"/>
  </si>
  <si>
    <t>Red cola 3liter</t>
    <phoneticPr fontId="1" type="noConversion"/>
  </si>
  <si>
    <t>Street market</t>
    <phoneticPr fontId="1" type="noConversion"/>
  </si>
  <si>
    <t>Crispy Dounut</t>
    <phoneticPr fontId="1" type="noConversion"/>
  </si>
  <si>
    <t>2dounuts, 2coffee</t>
    <phoneticPr fontId="1" type="noConversion"/>
  </si>
  <si>
    <t>forks</t>
    <phoneticPr fontId="1" type="noConversion"/>
  </si>
  <si>
    <t>soriana</t>
    <phoneticPr fontId="1" type="noConversion"/>
  </si>
  <si>
    <t>4breads, 5chocolate milks</t>
    <phoneticPr fontId="1" type="noConversion"/>
  </si>
  <si>
    <t>Karli rent 10pesos</t>
    <phoneticPr fontId="1" type="noConversion"/>
  </si>
  <si>
    <t>2kimbap, 1shrimp rice(she will pay about 1 kimbap at Tusday)</t>
    <phoneticPr fontId="1" type="noConversion"/>
  </si>
  <si>
    <t>Walmart</t>
    <phoneticPr fontId="1" type="noConversion"/>
  </si>
  <si>
    <t>1rice, 1breads, 2tunas</t>
    <phoneticPr fontId="1" type="noConversion"/>
  </si>
  <si>
    <t>Chicken</t>
    <phoneticPr fontId="1" type="noConversion"/>
  </si>
  <si>
    <t>Fried chicken</t>
    <phoneticPr fontId="1" type="noConversion"/>
  </si>
  <si>
    <t>Pan</t>
    <phoneticPr fontId="1" type="noConversion"/>
  </si>
  <si>
    <t>1pastel</t>
    <phoneticPr fontId="1" type="noConversion"/>
  </si>
  <si>
    <t>Uber</t>
    <phoneticPr fontId="1" type="noConversion"/>
  </si>
  <si>
    <t>from academy to home 45.57 / tips 15</t>
    <phoneticPr fontId="1" type="noConversion"/>
  </si>
  <si>
    <t>Suegra payback the fee</t>
    <phoneticPr fontId="1" type="noConversion"/>
  </si>
  <si>
    <t>green onions, ginger</t>
    <phoneticPr fontId="1" type="noConversion"/>
  </si>
  <si>
    <t>store</t>
    <phoneticPr fontId="1" type="noConversion"/>
  </si>
  <si>
    <t>Red cola 3liter, 1 chocolate cookie</t>
    <phoneticPr fontId="1" type="noConversion"/>
  </si>
  <si>
    <t>snacks</t>
    <phoneticPr fontId="1" type="noConversion"/>
  </si>
  <si>
    <t>10 churos</t>
    <phoneticPr fontId="1" type="noConversion"/>
  </si>
  <si>
    <t>from home to hospital siglo</t>
    <phoneticPr fontId="1" type="noConversion"/>
  </si>
  <si>
    <t>from mall to home</t>
    <phoneticPr fontId="1" type="noConversion"/>
  </si>
  <si>
    <t>Metrobus</t>
    <phoneticPr fontId="1" type="noConversion"/>
  </si>
  <si>
    <t>to buy a transit card</t>
    <phoneticPr fontId="1" type="noConversion"/>
  </si>
  <si>
    <t>Game</t>
    <phoneticPr fontId="1" type="noConversion"/>
  </si>
  <si>
    <t>PingPong game</t>
    <phoneticPr fontId="1" type="noConversion"/>
  </si>
  <si>
    <t>Mcdonald</t>
    <phoneticPr fontId="1" type="noConversion"/>
  </si>
  <si>
    <t>2 set of Bigmac</t>
    <phoneticPr fontId="1" type="noConversion"/>
  </si>
  <si>
    <t>Doksuri</t>
    <phoneticPr fontId="1" type="noConversion"/>
  </si>
  <si>
    <t>1ramen, 1ricecake, 1dumplings, 1rice powder, 1redbean, 1gim,</t>
    <phoneticPr fontId="1" type="noConversion"/>
  </si>
  <si>
    <t>Café</t>
    <phoneticPr fontId="1" type="noConversion"/>
  </si>
  <si>
    <t>1Cafemocha, 1strawberry smoodi</t>
    <phoneticPr fontId="1" type="noConversion"/>
  </si>
  <si>
    <t>bodega</t>
    <phoneticPr fontId="1" type="noConversion"/>
  </si>
  <si>
    <t>6ramens, 2chocolate milk, 2doughnuts, 1shampoo 1L</t>
    <phoneticPr fontId="1" type="noConversion"/>
  </si>
  <si>
    <t>Walmart</t>
    <phoneticPr fontId="1" type="noConversion"/>
  </si>
  <si>
    <t>Coin toy</t>
    <phoneticPr fontId="1" type="noConversion"/>
  </si>
  <si>
    <t>coin is rolling and entering the whole</t>
    <phoneticPr fontId="1" type="noConversion"/>
  </si>
  <si>
    <t>Fruit drink</t>
    <phoneticPr fontId="1" type="noConversion"/>
  </si>
  <si>
    <t>Grande size</t>
    <phoneticPr fontId="1" type="noConversion"/>
  </si>
  <si>
    <t>sesamo oil</t>
    <phoneticPr fontId="1" type="noConversion"/>
  </si>
  <si>
    <t>DiDi</t>
    <phoneticPr fontId="1" type="noConversion"/>
  </si>
  <si>
    <t>from academy to home</t>
    <phoneticPr fontId="1" type="noConversion"/>
  </si>
  <si>
    <t>pizza</t>
    <phoneticPr fontId="1" type="noConversion"/>
  </si>
  <si>
    <t>I paid 100pesos for pizza</t>
    <phoneticPr fontId="1" type="noConversion"/>
  </si>
  <si>
    <t>snacks</t>
    <phoneticPr fontId="1" type="noConversion"/>
  </si>
  <si>
    <t>10 churos</t>
    <phoneticPr fontId="1" type="noConversion"/>
  </si>
  <si>
    <t>Spanish class for foreigners for 8weeks.</t>
    <phoneticPr fontId="1" type="noConversion"/>
  </si>
  <si>
    <t>vegitables</t>
    <phoneticPr fontId="1" type="noConversion"/>
  </si>
  <si>
    <t>DiDi</t>
    <phoneticPr fontId="1" type="noConversion"/>
  </si>
  <si>
    <t>from Bigmarket to home</t>
    <phoneticPr fontId="1" type="noConversion"/>
  </si>
  <si>
    <t>Mcdonald</t>
    <phoneticPr fontId="1" type="noConversion"/>
  </si>
  <si>
    <t>1CBO, 1MC chicken set</t>
    <phoneticPr fontId="1" type="noConversion"/>
  </si>
  <si>
    <t>food</t>
    <phoneticPr fontId="1" type="noConversion"/>
  </si>
  <si>
    <t>corn powder160g</t>
    <phoneticPr fontId="1" type="noConversion"/>
  </si>
  <si>
    <t>carrots4.50/onions8.50/green onion10/case48.50/Karli5/toilet5</t>
    <phoneticPr fontId="1" type="noConversion"/>
  </si>
  <si>
    <t>2kimbap(75pesos), 2dumplings(80pesos)</t>
    <phoneticPr fontId="1" type="noConversion"/>
  </si>
  <si>
    <t>café americano, café cappuchino</t>
    <phoneticPr fontId="1" type="noConversion"/>
  </si>
  <si>
    <t>comercial</t>
    <phoneticPr fontId="1" type="noConversion"/>
  </si>
  <si>
    <t>5chocolate milk, 1tuna, 1Kinder chocolate</t>
    <phoneticPr fontId="1" type="noConversion"/>
  </si>
  <si>
    <t>Bodega</t>
    <phoneticPr fontId="1" type="noConversion"/>
  </si>
  <si>
    <t>1sausage, 1tuna, 1ketchup</t>
    <phoneticPr fontId="1" type="noConversion"/>
  </si>
  <si>
    <t>OxxO</t>
    <phoneticPr fontId="1" type="noConversion"/>
  </si>
  <si>
    <t>1 Orange juice</t>
    <phoneticPr fontId="1" type="noConversion"/>
  </si>
  <si>
    <t>luck</t>
    <phoneticPr fontId="1" type="noConversion"/>
  </si>
  <si>
    <t>I got 1pesos on a street</t>
    <phoneticPr fontId="1" type="noConversion"/>
  </si>
  <si>
    <t>telephone</t>
    <phoneticPr fontId="1" type="noConversion"/>
  </si>
  <si>
    <t>telephone from Korea</t>
    <phoneticPr fontId="1" type="noConversion"/>
  </si>
  <si>
    <t>8 churos</t>
    <phoneticPr fontId="1" type="noConversion"/>
  </si>
  <si>
    <t>soils</t>
    <phoneticPr fontId="1" type="noConversion"/>
  </si>
  <si>
    <t>3soils</t>
    <phoneticPr fontId="1" type="noConversion"/>
  </si>
  <si>
    <t>soriana</t>
    <phoneticPr fontId="1" type="noConversion"/>
  </si>
  <si>
    <t>1sausage, 2small juices</t>
    <phoneticPr fontId="1" type="noConversion"/>
  </si>
  <si>
    <t>Bicitaxi</t>
    <phoneticPr fontId="1" type="noConversion"/>
  </si>
  <si>
    <t>From Soriana to home</t>
    <phoneticPr fontId="1" type="noConversion"/>
  </si>
  <si>
    <t>Icecream</t>
    <phoneticPr fontId="1" type="noConversion"/>
  </si>
  <si>
    <t>1chocolate, 1except chocolate</t>
    <phoneticPr fontId="1" type="noConversion"/>
  </si>
  <si>
    <t>Walmart</t>
    <phoneticPr fontId="1" type="noConversion"/>
  </si>
  <si>
    <t>1rice, 1soy sauce</t>
    <phoneticPr fontId="1" type="noConversion"/>
  </si>
  <si>
    <t>Restaurant</t>
    <phoneticPr fontId="1" type="noConversion"/>
  </si>
  <si>
    <t>food 190pesos, tip20pesos</t>
    <phoneticPr fontId="1" type="noConversion"/>
  </si>
  <si>
    <t>juice</t>
    <phoneticPr fontId="1" type="noConversion"/>
  </si>
  <si>
    <t>grape juice</t>
    <phoneticPr fontId="1" type="noConversion"/>
  </si>
  <si>
    <t>snacks</t>
    <phoneticPr fontId="1" type="noConversion"/>
  </si>
  <si>
    <t>chocolate cookie</t>
    <phoneticPr fontId="1" type="noConversion"/>
  </si>
  <si>
    <t>CEPE제외</t>
    <phoneticPr fontId="1" type="noConversion"/>
  </si>
  <si>
    <t>vegitable</t>
    <phoneticPr fontId="1" type="noConversion"/>
  </si>
  <si>
    <t>smallStreetMarket</t>
    <phoneticPr fontId="1" type="noConversion"/>
  </si>
  <si>
    <t>pork sirloin 530g</t>
    <phoneticPr fontId="1" type="noConversion"/>
  </si>
  <si>
    <t>Popcorn with cheese flavor 1 medium bag</t>
    <phoneticPr fontId="1" type="noConversion"/>
  </si>
  <si>
    <t>I got 1.5pesos on a street</t>
    <phoneticPr fontId="1" type="noConversion"/>
  </si>
  <si>
    <t>I got 1.5pesos on a street</t>
    <phoneticPr fontId="1" type="noConversion"/>
  </si>
  <si>
    <t>tickets</t>
    <phoneticPr fontId="1" type="noConversion"/>
  </si>
  <si>
    <t>museum tickets</t>
    <phoneticPr fontId="1" type="noConversion"/>
  </si>
  <si>
    <t>Streetfoods</t>
    <phoneticPr fontId="1" type="noConversion"/>
  </si>
  <si>
    <t>DiDi</t>
    <phoneticPr fontId="1" type="noConversion"/>
  </si>
  <si>
    <t>From museum to Zonarosa</t>
    <phoneticPr fontId="1" type="noConversion"/>
  </si>
  <si>
    <t>3 Ice creams</t>
    <phoneticPr fontId="1" type="noConversion"/>
  </si>
  <si>
    <t>recharging</t>
    <phoneticPr fontId="1" type="noConversion"/>
  </si>
  <si>
    <t>Goginara</t>
    <phoneticPr fontId="1" type="noConversion"/>
  </si>
  <si>
    <t>Okmart</t>
    <phoneticPr fontId="1" type="noConversion"/>
  </si>
  <si>
    <t>1Chocopie 120, 1Teok</t>
    <phoneticPr fontId="1" type="noConversion"/>
  </si>
  <si>
    <t>Metro</t>
    <phoneticPr fontId="1" type="noConversion"/>
  </si>
  <si>
    <t>Metro bus</t>
    <phoneticPr fontId="1" type="noConversion"/>
  </si>
  <si>
    <t>1Milk shake, 1latte</t>
    <phoneticPr fontId="1" type="noConversion"/>
  </si>
  <si>
    <t>Buying a card</t>
    <phoneticPr fontId="1" type="noConversion"/>
  </si>
  <si>
    <t>Uber</t>
    <phoneticPr fontId="1" type="noConversion"/>
  </si>
  <si>
    <t>Canceled</t>
    <phoneticPr fontId="1" type="noConversion"/>
  </si>
  <si>
    <t>From subway station to home</t>
    <phoneticPr fontId="1" type="noConversion"/>
  </si>
  <si>
    <t>Tip</t>
    <phoneticPr fontId="1" type="noConversion"/>
  </si>
  <si>
    <t>restroom</t>
    <phoneticPr fontId="1" type="noConversion"/>
  </si>
  <si>
    <t>Streetfoods</t>
    <phoneticPr fontId="1" type="noConversion"/>
  </si>
  <si>
    <t>Tlayuda</t>
    <phoneticPr fontId="1" type="noConversion"/>
  </si>
  <si>
    <t>pay 5pesos</t>
    <phoneticPr fontId="1" type="noConversion"/>
  </si>
  <si>
    <t>snack</t>
    <phoneticPr fontId="1" type="noConversion"/>
  </si>
  <si>
    <t>Chocolate cookie</t>
    <phoneticPr fontId="1" type="noConversion"/>
  </si>
  <si>
    <t>market</t>
    <phoneticPr fontId="1" type="noConversion"/>
  </si>
  <si>
    <t>1Orange Juice</t>
    <phoneticPr fontId="1" type="noConversion"/>
  </si>
  <si>
    <t>508.50+3000</t>
    <phoneticPr fontId="1" type="noConversion"/>
  </si>
  <si>
    <t>I gave a 150pesos to her mom, Internet75, Gas75</t>
    <phoneticPr fontId="1" type="noConversion"/>
  </si>
  <si>
    <t>Bodega</t>
    <phoneticPr fontId="1" type="noConversion"/>
  </si>
  <si>
    <t>1leche, 1huevo</t>
    <phoneticPr fontId="1" type="noConversion"/>
  </si>
  <si>
    <t>Bodega</t>
    <phoneticPr fontId="1" type="noConversion"/>
  </si>
  <si>
    <t>Walmart</t>
    <phoneticPr fontId="1" type="noConversion"/>
  </si>
  <si>
    <t>Tester</t>
    <phoneticPr fontId="1" type="noConversion"/>
  </si>
  <si>
    <t>Taxi</t>
    <phoneticPr fontId="1" type="noConversion"/>
  </si>
  <si>
    <t>From Bodega to home</t>
    <phoneticPr fontId="1" type="noConversion"/>
  </si>
  <si>
    <t>Cafeteria</t>
    <phoneticPr fontId="1" type="noConversion"/>
  </si>
  <si>
    <t>3Milk shake</t>
    <phoneticPr fontId="1" type="noConversion"/>
  </si>
  <si>
    <t>Pan</t>
    <phoneticPr fontId="1" type="noConversion"/>
  </si>
  <si>
    <t>2Pans</t>
    <phoneticPr fontId="1" type="noConversion"/>
  </si>
  <si>
    <t>1pepino</t>
    <phoneticPr fontId="1" type="noConversion"/>
  </si>
  <si>
    <t>1huevo, 1pork meat, 5cup noodles</t>
    <phoneticPr fontId="1" type="noConversion"/>
  </si>
  <si>
    <t>Mistake of casher</t>
    <phoneticPr fontId="1" type="noConversion"/>
  </si>
  <si>
    <t>Ahorro</t>
    <phoneticPr fontId="1" type="noConversion"/>
  </si>
  <si>
    <t>1Patch</t>
    <phoneticPr fontId="1" type="noConversion"/>
  </si>
  <si>
    <t>1Condom</t>
    <phoneticPr fontId="1" type="noConversion"/>
  </si>
  <si>
    <t>Dance Academy</t>
    <phoneticPr fontId="1" type="noConversion"/>
  </si>
  <si>
    <t>1Cup noodle</t>
    <phoneticPr fontId="1" type="noConversion"/>
  </si>
  <si>
    <t>Market</t>
    <phoneticPr fontId="1" type="noConversion"/>
  </si>
  <si>
    <t>1small cola, 1water</t>
    <phoneticPr fontId="1" type="noConversion"/>
  </si>
  <si>
    <t>1juice</t>
    <phoneticPr fontId="1" type="noConversion"/>
  </si>
  <si>
    <t>Bodega</t>
    <phoneticPr fontId="1" type="noConversion"/>
  </si>
  <si>
    <t>1carbstick,1sausage,1make-up-set</t>
    <phoneticPr fontId="1" type="noConversion"/>
  </si>
  <si>
    <t>Streetmarket</t>
    <phoneticPr fontId="1" type="noConversion"/>
  </si>
  <si>
    <t>dino sticker</t>
    <phoneticPr fontId="1" type="noConversion"/>
  </si>
  <si>
    <t>Mushroom15, onion3, greenonion10</t>
    <phoneticPr fontId="1" type="noConversion"/>
  </si>
  <si>
    <t>Dance Academy</t>
    <phoneticPr fontId="1" type="noConversion"/>
  </si>
  <si>
    <t>1cookie vanilla taste</t>
    <phoneticPr fontId="1" type="noConversion"/>
  </si>
  <si>
    <t>Bodega</t>
    <phoneticPr fontId="1" type="noConversion"/>
  </si>
  <si>
    <t>1 dino T-shirts</t>
    <phoneticPr fontId="1" type="noConversion"/>
  </si>
  <si>
    <t>1juice, 1powder of garlic(I need to give 8pesos to Karli)</t>
    <phoneticPr fontId="1" type="noConversion"/>
  </si>
  <si>
    <t>Red cola 3L</t>
    <phoneticPr fontId="1" type="noConversion"/>
  </si>
  <si>
    <t>market</t>
    <phoneticPr fontId="1" type="noConversion"/>
  </si>
  <si>
    <t>12eggs-17pesos, Juice-33pesos</t>
    <phoneticPr fontId="1" type="noConversion"/>
  </si>
  <si>
    <t>179192+120166 = 29만4000원 / 다음달에 돈 더 쓰게 하겠지</t>
    <phoneticPr fontId="1" type="noConversion"/>
  </si>
  <si>
    <t>2cookies</t>
    <phoneticPr fontId="1" type="noConversion"/>
  </si>
  <si>
    <t>Academy</t>
    <phoneticPr fontId="1" type="noConversion"/>
  </si>
  <si>
    <t>1Cup noodle</t>
    <phoneticPr fontId="1" type="noConversion"/>
  </si>
  <si>
    <t>2cookies</t>
    <phoneticPr fontId="1" type="noConversion"/>
  </si>
  <si>
    <t>Telephone</t>
    <phoneticPr fontId="1" type="noConversion"/>
  </si>
  <si>
    <t>Korean telephone</t>
    <phoneticPr fontId="1" type="noConversion"/>
  </si>
  <si>
    <t>Rent</t>
    <phoneticPr fontId="1" type="noConversion"/>
  </si>
  <si>
    <t>Karli rent 100pesos.</t>
    <phoneticPr fontId="1" type="noConversion"/>
  </si>
  <si>
    <t>payback</t>
    <phoneticPr fontId="1" type="noConversion"/>
  </si>
  <si>
    <t>Karli payback 100pesos.</t>
    <phoneticPr fontId="1" type="noConversion"/>
  </si>
  <si>
    <t>I gave a 350pesos to her mom, Internet75, Gas75, food200</t>
    <phoneticPr fontId="1" type="noConversion"/>
  </si>
  <si>
    <t>I gave a 150pesos to her mom, Internet75, Gas75</t>
    <phoneticPr fontId="1" type="noConversion"/>
  </si>
  <si>
    <t>Tip</t>
    <phoneticPr fontId="1" type="noConversion"/>
  </si>
  <si>
    <t>For a person who help to put a burden in taxi</t>
    <phoneticPr fontId="1" type="noConversion"/>
  </si>
  <si>
    <t>stationery store</t>
    <phoneticPr fontId="1" type="noConversion"/>
  </si>
  <si>
    <t>1 sharp lead</t>
    <phoneticPr fontId="1" type="noConversion"/>
  </si>
  <si>
    <t>509+2500</t>
    <phoneticPr fontId="1" type="noConversion"/>
  </si>
  <si>
    <t>196149원 소요. 2500페소 인출하여 다음달로 이관</t>
    <phoneticPr fontId="1" type="noConversion"/>
  </si>
  <si>
    <t>Suegra rent 500pesos.</t>
    <phoneticPr fontId="1" type="noConversion"/>
  </si>
  <si>
    <t>Ice cream store</t>
    <phoneticPr fontId="1" type="noConversion"/>
  </si>
  <si>
    <t>2 ice creams</t>
    <phoneticPr fontId="1" type="noConversion"/>
  </si>
  <si>
    <t>Soriana</t>
    <phoneticPr fontId="1" type="noConversion"/>
  </si>
  <si>
    <t>tip</t>
    <phoneticPr fontId="1" type="noConversion"/>
  </si>
  <si>
    <t>Suegra payback 500pesos.</t>
    <phoneticPr fontId="1" type="noConversion"/>
  </si>
  <si>
    <t>streetfood</t>
    <phoneticPr fontId="1" type="noConversion"/>
  </si>
  <si>
    <t>Doriloco</t>
    <phoneticPr fontId="1" type="noConversion"/>
  </si>
  <si>
    <t>store</t>
    <phoneticPr fontId="1" type="noConversion"/>
  </si>
  <si>
    <t>Dance academy</t>
    <phoneticPr fontId="1" type="noConversion"/>
  </si>
  <si>
    <t>1Maruchan cup noodle</t>
    <phoneticPr fontId="1" type="noConversion"/>
  </si>
  <si>
    <t>1RedCoca, 1Chocolate cookie, beggar 2pesos</t>
    <phoneticPr fontId="1" type="noConversion"/>
  </si>
  <si>
    <t>1chitos, 1ruffle</t>
    <phoneticPr fontId="1" type="noConversion"/>
  </si>
  <si>
    <t>get on a street</t>
    <phoneticPr fontId="1" type="noConversion"/>
  </si>
  <si>
    <t>lucky 1 peso</t>
    <phoneticPr fontId="1" type="noConversion"/>
  </si>
  <si>
    <t>3Maruchan</t>
    <phoneticPr fontId="1" type="noConversion"/>
  </si>
  <si>
    <t>doksuri</t>
    <phoneticPr fontId="1" type="noConversion"/>
  </si>
  <si>
    <t>1soju, 1sauce for Galbi, 1yellow radish, 1 dumpling 1kg</t>
    <phoneticPr fontId="1" type="noConversion"/>
  </si>
  <si>
    <t>Tip</t>
    <phoneticPr fontId="1" type="noConversion"/>
  </si>
  <si>
    <t>Tip for trashman</t>
    <phoneticPr fontId="1" type="noConversion"/>
  </si>
  <si>
    <t>Soriana</t>
    <phoneticPr fontId="1" type="noConversion"/>
  </si>
  <si>
    <t>4Maruchan</t>
    <phoneticPr fontId="1" type="noConversion"/>
  </si>
  <si>
    <t>Bodega</t>
    <phoneticPr fontId="1" type="noConversion"/>
  </si>
  <si>
    <t>3pork,3Maruchan,1onion,1green onion,1carrot,2juice,2podwer</t>
    <phoneticPr fontId="1" type="noConversion"/>
  </si>
  <si>
    <t>store</t>
    <phoneticPr fontId="1" type="noConversion"/>
  </si>
  <si>
    <t>2balloons</t>
    <phoneticPr fontId="1" type="noConversion"/>
  </si>
  <si>
    <t>1chitos, 1chocolate cookie</t>
    <phoneticPr fontId="1" type="noConversion"/>
  </si>
  <si>
    <t>3carrots, 1green pumpkin</t>
    <phoneticPr fontId="1" type="noConversion"/>
  </si>
  <si>
    <t>Bodega</t>
    <phoneticPr fontId="1" type="noConversion"/>
  </si>
  <si>
    <t>1sausage, 1Muffin, 1dounuts, 2milks, 1surimi(5)</t>
    <phoneticPr fontId="1" type="noConversion"/>
  </si>
  <si>
    <t>toilet</t>
    <phoneticPr fontId="1" type="noConversion"/>
  </si>
  <si>
    <t>Me and my girlfriend used it</t>
    <phoneticPr fontId="1" type="noConversion"/>
  </si>
  <si>
    <t>printing</t>
    <phoneticPr fontId="1" type="noConversion"/>
  </si>
  <si>
    <t>printing fee</t>
    <phoneticPr fontId="1" type="noConversion"/>
  </si>
  <si>
    <t>subway</t>
    <phoneticPr fontId="1" type="noConversion"/>
  </si>
  <si>
    <t>from Cuatemoc to UNAM</t>
    <phoneticPr fontId="1" type="noConversion"/>
  </si>
  <si>
    <t>from Coyoacan to Mall</t>
    <phoneticPr fontId="1" type="noConversion"/>
  </si>
  <si>
    <t>from Mall to end-point</t>
    <phoneticPr fontId="1" type="noConversion"/>
  </si>
  <si>
    <t>restaurant</t>
    <phoneticPr fontId="1" type="noConversion"/>
  </si>
  <si>
    <t>took a meal, 1sopa de pollo, 2quesadilla, 2drinks</t>
    <phoneticPr fontId="1" type="noConversion"/>
  </si>
  <si>
    <t>tips</t>
    <phoneticPr fontId="1" type="noConversion"/>
  </si>
  <si>
    <t>Uber</t>
    <phoneticPr fontId="1" type="noConversion"/>
  </si>
  <si>
    <t>from home to campo marte, Polanco</t>
    <phoneticPr fontId="1" type="noConversion"/>
  </si>
  <si>
    <t>tips(Uber cash 마일리지에서 차감)</t>
    <phoneticPr fontId="1" type="noConversion"/>
  </si>
  <si>
    <t>DiDi</t>
    <phoneticPr fontId="1" type="noConversion"/>
  </si>
  <si>
    <t>from Mall to home</t>
    <phoneticPr fontId="1" type="noConversion"/>
  </si>
  <si>
    <t>AeroMexico</t>
    <phoneticPr fontId="1" type="noConversion"/>
  </si>
  <si>
    <t>From Mexico to Guatemala(round tickets2)</t>
    <phoneticPr fontId="1" type="noConversion"/>
  </si>
  <si>
    <t>Airbnb</t>
    <phoneticPr fontId="1" type="noConversion"/>
  </si>
  <si>
    <t>Inn in Guatemala(for 4days)</t>
    <phoneticPr fontId="1" type="noConversion"/>
  </si>
  <si>
    <t>StreetMarket</t>
    <phoneticPr fontId="1" type="noConversion"/>
  </si>
  <si>
    <t>Vegetables</t>
    <phoneticPr fontId="1" type="noConversion"/>
  </si>
  <si>
    <t>lost</t>
    <phoneticPr fontId="1" type="noConversion"/>
  </si>
  <si>
    <t>8pesos lost</t>
    <phoneticPr fontId="1" type="noConversion"/>
  </si>
  <si>
    <t>Flight ticket</t>
    <phoneticPr fontId="1" type="noConversion"/>
  </si>
  <si>
    <t>From Mexico city to Korea</t>
    <phoneticPr fontId="1" type="noConversion"/>
  </si>
  <si>
    <t>Salud Digna</t>
    <phoneticPr fontId="1" type="noConversion"/>
  </si>
  <si>
    <t>Antigen test por 2 persons</t>
    <phoneticPr fontId="1" type="noConversion"/>
  </si>
  <si>
    <t>BurgerKing</t>
    <phoneticPr fontId="1" type="noConversion"/>
  </si>
  <si>
    <t>2Hamburgers</t>
    <phoneticPr fontId="1" type="noConversion"/>
  </si>
  <si>
    <t>DiDi</t>
    <phoneticPr fontId="1" type="noConversion"/>
  </si>
  <si>
    <t>From mall to home</t>
    <phoneticPr fontId="1" type="noConversion"/>
  </si>
  <si>
    <t>Driver</t>
    <phoneticPr fontId="1" type="noConversion"/>
  </si>
  <si>
    <t>From home to Benito Juares airport</t>
    <phoneticPr fontId="1" type="noConversion"/>
  </si>
  <si>
    <t>Airport</t>
    <phoneticPr fontId="1" type="noConversion"/>
  </si>
  <si>
    <t>1Hamburger</t>
    <phoneticPr fontId="1" type="noConversion"/>
  </si>
  <si>
    <t>1Bread</t>
    <phoneticPr fontId="1" type="noConversion"/>
  </si>
  <si>
    <t>1can of cola</t>
    <phoneticPr fontId="1" type="noConversion"/>
  </si>
  <si>
    <t>Find money 60USD (comition 30Pesos)</t>
    <phoneticPr fontId="1" type="noConversion"/>
  </si>
  <si>
    <t>Uber</t>
    <phoneticPr fontId="1" type="noConversion"/>
  </si>
  <si>
    <t>From airport of GuatemalaCity to Edificio lido(40.65Quetzal)</t>
    <phoneticPr fontId="1" type="noConversion"/>
  </si>
  <si>
    <t>From a house of Maily to Edificio lido(171.69Quetzal)</t>
    <phoneticPr fontId="1" type="noConversion"/>
  </si>
  <si>
    <t>Q40.65</t>
    <phoneticPr fontId="1" type="noConversion"/>
  </si>
  <si>
    <t>Q171.69</t>
    <phoneticPr fontId="1" type="noConversion"/>
  </si>
  <si>
    <t>17pesos lost</t>
    <phoneticPr fontId="1" type="noConversion"/>
  </si>
  <si>
    <t>Bodega</t>
    <phoneticPr fontId="1" type="noConversion"/>
  </si>
  <si>
    <t>2small jucies, 2ramens</t>
    <phoneticPr fontId="1" type="noConversion"/>
  </si>
  <si>
    <t>potato chips</t>
    <phoneticPr fontId="1" type="noConversion"/>
  </si>
  <si>
    <t>과테말라에서 돌아와서 10/31일에 못 드림</t>
    <phoneticPr fontId="1" type="noConversion"/>
  </si>
  <si>
    <t>Benito Juares</t>
    <phoneticPr fontId="1" type="noConversion"/>
  </si>
  <si>
    <t>El GLOBO 2coffee</t>
    <phoneticPr fontId="1" type="noConversion"/>
  </si>
  <si>
    <t>EBSA(Yellow Taxi)</t>
    <phoneticPr fontId="1" type="noConversion"/>
  </si>
  <si>
    <t>Karli</t>
    <phoneticPr fontId="1" type="noConversion"/>
  </si>
  <si>
    <t>She gave me 250pesos about yellow taxi</t>
    <phoneticPr fontId="1" type="noConversion"/>
  </si>
  <si>
    <t>한달 생활비, 과테말라 경비</t>
    <phoneticPr fontId="1" type="noConversion"/>
  </si>
  <si>
    <t>235332원 소요. 과테말라 : 1223880원 소요.</t>
    <phoneticPr fontId="1" type="noConversion"/>
  </si>
  <si>
    <t>멕시코시티-인천 티켓 : 1351100원 소요.</t>
    <phoneticPr fontId="1" type="noConversion"/>
  </si>
  <si>
    <t>총액</t>
    <phoneticPr fontId="1" type="noConversion"/>
  </si>
  <si>
    <t>2810312원 소요.</t>
    <phoneticPr fontId="1" type="noConversion"/>
  </si>
  <si>
    <t>Doksuri</t>
    <phoneticPr fontId="1" type="noConversion"/>
  </si>
  <si>
    <t>1box of ramen, 1seaweed, 1coffee, 2tteok</t>
    <phoneticPr fontId="1" type="noConversion"/>
  </si>
  <si>
    <t>Dulceria</t>
    <phoneticPr fontId="1" type="noConversion"/>
  </si>
  <si>
    <t>DiDi</t>
    <phoneticPr fontId="1" type="noConversion"/>
  </si>
  <si>
    <t>From church to home(She gave me 41pesos)</t>
    <phoneticPr fontId="1" type="noConversion"/>
  </si>
  <si>
    <t>Coppel</t>
    <phoneticPr fontId="1" type="noConversion"/>
  </si>
  <si>
    <t>I found 2000pesos and commision is 18pesos</t>
    <phoneticPr fontId="1" type="noConversion"/>
  </si>
  <si>
    <t>Psychology</t>
    <phoneticPr fontId="1" type="noConversion"/>
  </si>
  <si>
    <t>Psychologist Eliza</t>
    <phoneticPr fontId="1" type="noConversion"/>
  </si>
  <si>
    <t>Bodega</t>
    <phoneticPr fontId="1" type="noConversion"/>
  </si>
  <si>
    <t>1onion, 1sausage, 1lotion, 1mushroom, 1rice, 1tuna</t>
    <phoneticPr fontId="1" type="noConversion"/>
  </si>
  <si>
    <t>Coppel</t>
    <phoneticPr fontId="1" type="noConversion"/>
  </si>
  <si>
    <t>Save the ingredientes in cabinet</t>
    <phoneticPr fontId="1" type="noConversion"/>
  </si>
  <si>
    <t>lost</t>
    <phoneticPr fontId="1" type="noConversion"/>
  </si>
  <si>
    <t>Bodega</t>
    <phoneticPr fontId="1" type="noConversion"/>
  </si>
  <si>
    <t>2chocolate milks</t>
    <phoneticPr fontId="1" type="noConversion"/>
  </si>
  <si>
    <t>Soriana</t>
    <phoneticPr fontId="1" type="noConversion"/>
  </si>
  <si>
    <t>2drinks</t>
    <phoneticPr fontId="1" type="noConversion"/>
  </si>
  <si>
    <t>I found 1500pesos and commision is 18pesos</t>
    <phoneticPr fontId="1" type="noConversion"/>
  </si>
  <si>
    <t>Whypaymore</t>
    <phoneticPr fontId="1" type="noConversion"/>
  </si>
  <si>
    <t>Whypaymore comission for changing flight ticket</t>
    <phoneticPr fontId="1" type="noConversion"/>
  </si>
  <si>
    <t>Amazon</t>
    <phoneticPr fontId="1" type="noConversion"/>
  </si>
  <si>
    <t>Printer</t>
    <phoneticPr fontId="1" type="noConversion"/>
  </si>
  <si>
    <t>Document about self-isolation and flight ticket(total10pages)</t>
    <phoneticPr fontId="1" type="noConversion"/>
  </si>
  <si>
    <t>Ice cream</t>
    <phoneticPr fontId="1" type="noConversion"/>
  </si>
  <si>
    <t>2Ice creams</t>
    <phoneticPr fontId="1" type="noConversion"/>
  </si>
  <si>
    <t>Bodega</t>
    <phoneticPr fontId="1" type="noConversion"/>
  </si>
  <si>
    <t xml:space="preserve">2milanesa of cow, 2porks, oil, maizena, harina, eggs, 2juices </t>
    <phoneticPr fontId="1" type="noConversion"/>
  </si>
  <si>
    <t>Street market</t>
    <phoneticPr fontId="1" type="noConversion"/>
  </si>
  <si>
    <t>1green onions</t>
    <phoneticPr fontId="1" type="noConversion"/>
  </si>
  <si>
    <t>Vegitable market</t>
    <phoneticPr fontId="1" type="noConversion"/>
  </si>
  <si>
    <t>1onion, 1cucumber, 3chiles</t>
    <phoneticPr fontId="1" type="noConversion"/>
  </si>
  <si>
    <t>Oxxo</t>
    <phoneticPr fontId="1" type="noConversion"/>
  </si>
  <si>
    <t>2Hot chocolates</t>
    <phoneticPr fontId="1" type="noConversion"/>
  </si>
  <si>
    <t>Cinepolice</t>
    <phoneticPr fontId="1" type="noConversion"/>
  </si>
  <si>
    <t>Paypal / movie, Harry potter and magic stone</t>
    <phoneticPr fontId="1" type="noConversion"/>
  </si>
  <si>
    <t>Store</t>
    <phoneticPr fontId="1" type="noConversion"/>
  </si>
  <si>
    <t>10eggs, 1chocolate cookie, 1Red cola3L</t>
    <phoneticPr fontId="1" type="noConversion"/>
  </si>
  <si>
    <t>Meat shop</t>
    <phoneticPr fontId="1" type="noConversion"/>
  </si>
  <si>
    <t>I prepared a dinner. So, she get only 100pesos.</t>
    <phoneticPr fontId="1" type="noConversion"/>
  </si>
  <si>
    <t>Association of Korean</t>
    <phoneticPr fontId="1" type="noConversion"/>
  </si>
  <si>
    <t>Fee for PCR test</t>
    <phoneticPr fontId="1" type="noConversion"/>
  </si>
  <si>
    <t>Uber</t>
    <phoneticPr fontId="1" type="noConversion"/>
  </si>
  <si>
    <t>From home to Association of Korean</t>
    <phoneticPr fontId="1" type="noConversion"/>
  </si>
  <si>
    <t>From Association of Korean to home</t>
    <phoneticPr fontId="1" type="noConversion"/>
  </si>
  <si>
    <t>Tips</t>
    <phoneticPr fontId="1" type="noConversion"/>
  </si>
  <si>
    <t>Puma shoes \1184원 수수료 소모</t>
    <phoneticPr fontId="1" type="noConversion"/>
  </si>
  <si>
    <t>Soriana</t>
    <phoneticPr fontId="1" type="noConversion"/>
  </si>
  <si>
    <t>Meat shop</t>
    <phoneticPr fontId="1" type="noConversion"/>
  </si>
  <si>
    <t>beef leg and shoulder</t>
    <phoneticPr fontId="1" type="noConversion"/>
  </si>
  <si>
    <t>1pork, 3maruchan, rice, maizena, oil</t>
    <phoneticPr fontId="1" type="noConversion"/>
  </si>
  <si>
    <t>vinegar</t>
    <phoneticPr fontId="1" type="noConversion"/>
  </si>
  <si>
    <t>Store</t>
    <phoneticPr fontId="1" type="noConversion"/>
  </si>
  <si>
    <t>Street market</t>
    <phoneticPr fontId="1" type="noConversion"/>
  </si>
  <si>
    <t>2Onions, 2Carrots, 1Cucumber</t>
    <phoneticPr fontId="1" type="noConversion"/>
  </si>
  <si>
    <t>Chocolate cookie, Orange juice</t>
    <phoneticPr fontId="1" type="noConversion"/>
  </si>
  <si>
    <t>Taxi fee</t>
    <phoneticPr fontId="1" type="noConversion"/>
  </si>
  <si>
    <t>From home to Airport / From Airport to home</t>
    <phoneticPr fontId="1" type="noConversion"/>
  </si>
  <si>
    <t>Seven Eleven</t>
    <phoneticPr fontId="1" type="noConversion"/>
  </si>
  <si>
    <t>Coca 355ml-13/ Arizona mango-13.90/ Boing Juice 500ml-17</t>
    <phoneticPr fontId="1" type="noConversion"/>
  </si>
  <si>
    <t>Michoacan Ice cream</t>
    <phoneticPr fontId="1" type="noConversion"/>
  </si>
  <si>
    <t>Chocolate, Strawberry / Chocolate, Chocochip and cheese</t>
    <phoneticPr fontId="1" type="noConversion"/>
  </si>
  <si>
    <t>Souvenir show</t>
    <phoneticPr fontId="1" type="noConversion"/>
  </si>
  <si>
    <t>Key ring 59 x 3 / Small cookie 13 x 2</t>
    <phoneticPr fontId="1" type="noConversion"/>
  </si>
  <si>
    <t>Store</t>
    <phoneticPr fontId="1" type="noConversion"/>
  </si>
  <si>
    <t>Potato chips</t>
    <phoneticPr fontId="1" type="noConversion"/>
  </si>
  <si>
    <t>Chocolate cookie</t>
    <phoneticPr fontId="1" type="noConversion"/>
  </si>
  <si>
    <t>여행 끝</t>
    <phoneticPr fontId="1" type="noConversion"/>
  </si>
  <si>
    <t>페소 사용액 : 309153원 / 카드 사용액 : 513343</t>
    <phoneticPr fontId="1" type="noConversion"/>
  </si>
  <si>
    <t>Amazon</t>
    <phoneticPr fontId="1" type="noConversion"/>
  </si>
  <si>
    <t>refund the price \76051</t>
    <phoneticPr fontId="1" type="noConversion"/>
  </si>
  <si>
    <t>refund the commission \1184</t>
    <phoneticPr fontId="1" type="noConversion"/>
  </si>
  <si>
    <t>822496원 소요.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</si>
</sst>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₩&quot;#,##0;[Red]\-&quot;₩&quot;#,##0"/>
    <numFmt numFmtId="26" formatCode="\$#,##0.00_);[Red]\(\$#,##0.00\)"/>
    <numFmt numFmtId="176" formatCode="&quot;₩&quot;#,##0_);[Red]\(&quot;₩&quot;#,##0\)"/>
    <numFmt numFmtId="177" formatCode="0_);[Red]\(0\)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trike/>
      <sz val="11"/>
      <color theme="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55" fontId="0" fillId="0" borderId="8" xfId="0" applyNumberFormat="1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5" xfId="0" applyNumberFormat="1" applyBorder="1">
      <alignment vertical="center"/>
    </xf>
    <xf numFmtId="55" fontId="0" fillId="0" borderId="29" xfId="0" applyNumberFormat="1" applyBorder="1" applyAlignment="1">
      <alignment horizontal="center" vertical="center"/>
    </xf>
    <xf numFmtId="0" fontId="0" fillId="0" borderId="30" xfId="0" applyBorder="1">
      <alignment vertical="center"/>
    </xf>
    <xf numFmtId="176" fontId="0" fillId="0" borderId="30" xfId="0" applyNumberFormat="1" applyBorder="1">
      <alignment vertical="center"/>
    </xf>
    <xf numFmtId="177" fontId="0" fillId="0" borderId="30" xfId="0" applyNumberFormat="1" applyBorder="1" applyAlignment="1">
      <alignment horizontal="center" vertical="center"/>
    </xf>
    <xf numFmtId="0" fontId="0" fillId="0" borderId="31" xfId="0" applyBorder="1">
      <alignment vertical="center"/>
    </xf>
    <xf numFmtId="176" fontId="0" fillId="0" borderId="1" xfId="0" applyNumberFormat="1" applyBorder="1">
      <alignment vertical="center"/>
    </xf>
    <xf numFmtId="55" fontId="0" fillId="0" borderId="32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176" fontId="0" fillId="0" borderId="35" xfId="0" applyNumberFormat="1" applyBorder="1">
      <alignment vertical="center"/>
    </xf>
    <xf numFmtId="177" fontId="0" fillId="0" borderId="35" xfId="0" applyNumberForma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55" fontId="0" fillId="0" borderId="37" xfId="0" applyNumberFormat="1" applyBorder="1" applyAlignment="1">
      <alignment horizontal="center" vertical="center"/>
    </xf>
    <xf numFmtId="26" fontId="0" fillId="0" borderId="17" xfId="0" applyNumberFormat="1" applyBorder="1" applyAlignment="1">
      <alignment horizontal="right" vertical="center"/>
    </xf>
    <xf numFmtId="26" fontId="0" fillId="0" borderId="4" xfId="0" applyNumberFormat="1" applyBorder="1" applyAlignment="1">
      <alignment horizontal="right" vertical="center"/>
    </xf>
    <xf numFmtId="26" fontId="0" fillId="0" borderId="35" xfId="0" applyNumberFormat="1" applyBorder="1">
      <alignment vertical="center"/>
    </xf>
    <xf numFmtId="26" fontId="0" fillId="0" borderId="3" xfId="0" applyNumberFormat="1" applyBorder="1" applyAlignment="1">
      <alignment horizontal="right" vertical="center"/>
    </xf>
    <xf numFmtId="0" fontId="0" fillId="0" borderId="4" xfId="0" applyBorder="1">
      <alignment vertical="center"/>
    </xf>
    <xf numFmtId="26" fontId="0" fillId="0" borderId="4" xfId="0" applyNumberFormat="1" applyBorder="1">
      <alignment vertical="center"/>
    </xf>
    <xf numFmtId="26" fontId="0" fillId="0" borderId="1" xfId="0" applyNumberFormat="1" applyBorder="1">
      <alignment vertical="center"/>
    </xf>
    <xf numFmtId="55" fontId="2" fillId="3" borderId="8" xfId="0" applyNumberFormat="1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26" fontId="2" fillId="3" borderId="4" xfId="0" applyNumberFormat="1" applyFont="1" applyFill="1" applyBorder="1">
      <alignment vertical="center"/>
    </xf>
    <xf numFmtId="177" fontId="0" fillId="0" borderId="41" xfId="0" applyNumberFormat="1" applyBorder="1" applyAlignment="1">
      <alignment horizontal="center" vertical="center"/>
    </xf>
    <xf numFmtId="0" fontId="0" fillId="0" borderId="42" xfId="0" applyBorder="1">
      <alignment vertical="center"/>
    </xf>
    <xf numFmtId="55" fontId="4" fillId="0" borderId="8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1" xfId="0" applyFill="1" applyBorder="1">
      <alignment vertical="center"/>
    </xf>
    <xf numFmtId="177" fontId="0" fillId="0" borderId="1" xfId="0" applyNumberFormat="1" applyBorder="1" applyAlignment="1">
      <alignment horizontal="center" vertical="center"/>
    </xf>
    <xf numFmtId="55" fontId="5" fillId="5" borderId="8" xfId="0" applyNumberFormat="1" applyFont="1" applyFill="1" applyBorder="1" applyAlignment="1">
      <alignment horizontal="center" vertical="center"/>
    </xf>
    <xf numFmtId="0" fontId="5" fillId="5" borderId="1" xfId="0" applyFont="1" applyFill="1" applyBorder="1">
      <alignment vertical="center"/>
    </xf>
    <xf numFmtId="26" fontId="5" fillId="5" borderId="4" xfId="0" applyNumberFormat="1" applyFont="1" applyFill="1" applyBorder="1">
      <alignment vertical="center"/>
    </xf>
    <xf numFmtId="177" fontId="5" fillId="5" borderId="4" xfId="0" applyNumberFormat="1" applyFont="1" applyFill="1" applyBorder="1" applyAlignment="1">
      <alignment horizontal="center" vertical="center"/>
    </xf>
    <xf numFmtId="0" fontId="5" fillId="5" borderId="11" xfId="0" applyFont="1" applyFill="1" applyBorder="1">
      <alignment vertical="center"/>
    </xf>
    <xf numFmtId="55" fontId="2" fillId="4" borderId="8" xfId="0" applyNumberFormat="1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26" fontId="2" fillId="4" borderId="4" xfId="0" applyNumberFormat="1" applyFont="1" applyFill="1" applyBorder="1">
      <alignment vertical="center"/>
    </xf>
    <xf numFmtId="177" fontId="2" fillId="4" borderId="4" xfId="0" applyNumberFormat="1" applyFont="1" applyFill="1" applyBorder="1" applyAlignment="1">
      <alignment horizontal="center" vertical="center"/>
    </xf>
    <xf numFmtId="0" fontId="2" fillId="4" borderId="11" xfId="0" applyFont="1" applyFill="1" applyBorder="1">
      <alignment vertical="center"/>
    </xf>
    <xf numFmtId="0" fontId="0" fillId="6" borderId="11" xfId="0" applyFill="1" applyBorder="1">
      <alignment vertical="center"/>
    </xf>
    <xf numFmtId="26" fontId="2" fillId="4" borderId="1" xfId="0" applyNumberFormat="1" applyFont="1" applyFill="1" applyBorder="1">
      <alignment vertical="center"/>
    </xf>
    <xf numFmtId="177" fontId="2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26" fontId="0" fillId="5" borderId="1" xfId="0" applyNumberFormat="1" applyFill="1" applyBorder="1">
      <alignment vertical="center"/>
    </xf>
    <xf numFmtId="177" fontId="0" fillId="5" borderId="1" xfId="0" applyNumberForma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26" fontId="0" fillId="0" borderId="0" xfId="0" applyNumberFormat="1" applyBorder="1">
      <alignment vertical="center"/>
    </xf>
    <xf numFmtId="177" fontId="0" fillId="0" borderId="0" xfId="0" applyNumberFormat="1" applyBorder="1" applyAlignment="1">
      <alignment horizontal="center" vertical="center"/>
    </xf>
    <xf numFmtId="0" fontId="2" fillId="4" borderId="15" xfId="0" applyFont="1" applyFill="1" applyBorder="1">
      <alignment vertical="center"/>
    </xf>
    <xf numFmtId="26" fontId="2" fillId="4" borderId="15" xfId="0" applyNumberFormat="1" applyFont="1" applyFill="1" applyBorder="1">
      <alignment vertical="center"/>
    </xf>
    <xf numFmtId="177" fontId="2" fillId="4" borderId="15" xfId="0" applyNumberFormat="1" applyFont="1" applyFill="1" applyBorder="1" applyAlignment="1">
      <alignment horizontal="center" vertical="center"/>
    </xf>
    <xf numFmtId="0" fontId="2" fillId="4" borderId="16" xfId="0" applyFont="1" applyFill="1" applyBorder="1">
      <alignment vertical="center"/>
    </xf>
    <xf numFmtId="55" fontId="4" fillId="0" borderId="37" xfId="0" applyNumberFormat="1" applyFont="1" applyFill="1" applyBorder="1" applyAlignment="1">
      <alignment horizontal="center" vertical="center"/>
    </xf>
    <xf numFmtId="55" fontId="4" fillId="5" borderId="37" xfId="0" applyNumberFormat="1" applyFont="1" applyFill="1" applyBorder="1" applyAlignment="1">
      <alignment horizontal="center" vertical="center"/>
    </xf>
    <xf numFmtId="55" fontId="4" fillId="5" borderId="8" xfId="0" applyNumberFormat="1" applyFont="1" applyFill="1" applyBorder="1" applyAlignment="1">
      <alignment horizontal="center" vertical="center"/>
    </xf>
    <xf numFmtId="55" fontId="2" fillId="4" borderId="12" xfId="0" applyNumberFormat="1" applyFont="1" applyFill="1" applyBorder="1" applyAlignment="1">
      <alignment horizontal="center" vertical="center"/>
    </xf>
    <xf numFmtId="55" fontId="6" fillId="7" borderId="37" xfId="0" applyNumberFormat="1" applyFont="1" applyFill="1" applyBorder="1" applyAlignment="1">
      <alignment horizontal="center" vertical="center"/>
    </xf>
    <xf numFmtId="0" fontId="6" fillId="7" borderId="1" xfId="0" applyFont="1" applyFill="1" applyBorder="1">
      <alignment vertical="center"/>
    </xf>
    <xf numFmtId="26" fontId="6" fillId="7" borderId="1" xfId="0" applyNumberFormat="1" applyFont="1" applyFill="1" applyBorder="1">
      <alignment vertical="center"/>
    </xf>
    <xf numFmtId="177" fontId="6" fillId="7" borderId="1" xfId="0" applyNumberFormat="1" applyFont="1" applyFill="1" applyBorder="1" applyAlignment="1">
      <alignment horizontal="center" vertical="center"/>
    </xf>
    <xf numFmtId="0" fontId="6" fillId="7" borderId="11" xfId="0" applyFont="1" applyFill="1" applyBorder="1">
      <alignment vertical="center"/>
    </xf>
    <xf numFmtId="5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8" borderId="11" xfId="0" applyFill="1" applyBorder="1">
      <alignment vertical="center"/>
    </xf>
    <xf numFmtId="0" fontId="0" fillId="8" borderId="42" xfId="0" applyFill="1" applyBorder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5" borderId="37" xfId="0" applyFill="1" applyBorder="1">
      <alignment vertical="center"/>
    </xf>
    <xf numFmtId="0" fontId="0" fillId="4" borderId="37" xfId="0" applyFill="1" applyBorder="1">
      <alignment vertical="center"/>
    </xf>
    <xf numFmtId="0" fontId="0" fillId="8" borderId="12" xfId="0" applyFill="1" applyBorder="1">
      <alignment vertical="center"/>
    </xf>
    <xf numFmtId="0" fontId="0" fillId="7" borderId="8" xfId="0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35" xfId="0" applyFont="1" applyFill="1" applyBorder="1">
      <alignment vertical="center"/>
    </xf>
    <xf numFmtId="26" fontId="4" fillId="0" borderId="35" xfId="0" applyNumberFormat="1" applyFont="1" applyFill="1" applyBorder="1">
      <alignment vertical="center"/>
    </xf>
    <xf numFmtId="177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>
      <alignment vertical="center"/>
    </xf>
    <xf numFmtId="0" fontId="4" fillId="0" borderId="1" xfId="0" applyFont="1" applyFill="1" applyBorder="1">
      <alignment vertical="center"/>
    </xf>
    <xf numFmtId="26" fontId="4" fillId="0" borderId="1" xfId="0" applyNumberFormat="1" applyFont="1" applyFill="1" applyBorder="1">
      <alignment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5" fillId="0" borderId="11" xfId="0" applyFont="1" applyFill="1" applyBorder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42" xfId="0" applyFont="1" applyFill="1" applyBorder="1">
      <alignment vertical="center"/>
    </xf>
    <xf numFmtId="55" fontId="4" fillId="0" borderId="48" xfId="0" applyNumberFormat="1" applyFont="1" applyFill="1" applyBorder="1" applyAlignment="1">
      <alignment horizontal="center" vertical="center"/>
    </xf>
    <xf numFmtId="55" fontId="4" fillId="0" borderId="49" xfId="0" applyNumberFormat="1" applyFont="1" applyFill="1" applyBorder="1" applyAlignment="1">
      <alignment horizontal="center" vertical="center"/>
    </xf>
    <xf numFmtId="55" fontId="2" fillId="4" borderId="37" xfId="0" applyNumberFormat="1" applyFont="1" applyFill="1" applyBorder="1" applyAlignment="1">
      <alignment horizontal="center" vertical="center"/>
    </xf>
    <xf numFmtId="0" fontId="4" fillId="4" borderId="24" xfId="0" applyFont="1" applyFill="1" applyBorder="1">
      <alignment vertical="center"/>
    </xf>
    <xf numFmtId="0" fontId="4" fillId="5" borderId="1" xfId="0" applyFont="1" applyFill="1" applyBorder="1">
      <alignment vertical="center"/>
    </xf>
    <xf numFmtId="26" fontId="4" fillId="5" borderId="1" xfId="0" applyNumberFormat="1" applyFont="1" applyFill="1" applyBorder="1">
      <alignment vertical="center"/>
    </xf>
    <xf numFmtId="177" fontId="4" fillId="5" borderId="4" xfId="0" applyNumberFormat="1" applyFont="1" applyFill="1" applyBorder="1" applyAlignment="1">
      <alignment horizontal="center" vertical="center"/>
    </xf>
    <xf numFmtId="0" fontId="4" fillId="5" borderId="11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7" fillId="0" borderId="0" xfId="0" applyFont="1">
      <alignment vertical="center"/>
    </xf>
    <xf numFmtId="0" fontId="4" fillId="5" borderId="30" xfId="0" applyFont="1" applyFill="1" applyBorder="1">
      <alignment vertical="center"/>
    </xf>
    <xf numFmtId="26" fontId="5" fillId="0" borderId="1" xfId="0" applyNumberFormat="1" applyFont="1" applyFill="1" applyBorder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6" fontId="4" fillId="0" borderId="11" xfId="0" applyNumberFormat="1" applyFont="1" applyFill="1" applyBorder="1">
      <alignment vertical="center"/>
    </xf>
    <xf numFmtId="26" fontId="4" fillId="0" borderId="30" xfId="0" applyNumberFormat="1" applyFont="1" applyFill="1" applyBorder="1">
      <alignment vertical="center"/>
    </xf>
    <xf numFmtId="177" fontId="4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>
      <alignment vertical="center"/>
    </xf>
    <xf numFmtId="5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26" fontId="4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>
      <alignment vertical="center"/>
    </xf>
    <xf numFmtId="55" fontId="4" fillId="5" borderId="32" xfId="0" applyNumberFormat="1" applyFont="1" applyFill="1" applyBorder="1" applyAlignment="1">
      <alignment horizontal="center" vertical="center"/>
    </xf>
    <xf numFmtId="0" fontId="4" fillId="5" borderId="35" xfId="0" applyFont="1" applyFill="1" applyBorder="1">
      <alignment vertical="center"/>
    </xf>
    <xf numFmtId="0" fontId="4" fillId="5" borderId="36" xfId="0" applyFont="1" applyFill="1" applyBorder="1">
      <alignment vertical="center"/>
    </xf>
    <xf numFmtId="55" fontId="2" fillId="3" borderId="37" xfId="0" applyNumberFormat="1" applyFont="1" applyFill="1" applyBorder="1" applyAlignment="1">
      <alignment horizontal="center" vertical="center"/>
    </xf>
    <xf numFmtId="55" fontId="2" fillId="4" borderId="29" xfId="0" applyNumberFormat="1" applyFont="1" applyFill="1" applyBorder="1" applyAlignment="1">
      <alignment horizontal="center" vertical="center"/>
    </xf>
    <xf numFmtId="0" fontId="4" fillId="5" borderId="4" xfId="0" applyFont="1" applyFill="1" applyBorder="1">
      <alignment vertical="center"/>
    </xf>
    <xf numFmtId="0" fontId="2" fillId="5" borderId="11" xfId="0" applyFont="1" applyFill="1" applyBorder="1">
      <alignment vertical="center"/>
    </xf>
    <xf numFmtId="177" fontId="6" fillId="7" borderId="4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7" fontId="4" fillId="5" borderId="1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26" fontId="4" fillId="0" borderId="4" xfId="0" applyNumberFormat="1" applyFont="1" applyFill="1" applyBorder="1">
      <alignment vertical="center"/>
    </xf>
    <xf numFmtId="0" fontId="6" fillId="7" borderId="4" xfId="0" applyFont="1" applyFill="1" applyBorder="1">
      <alignment vertical="center"/>
    </xf>
    <xf numFmtId="26" fontId="6" fillId="7" borderId="4" xfId="0" applyNumberFormat="1" applyFont="1" applyFill="1" applyBorder="1">
      <alignment vertical="center"/>
    </xf>
    <xf numFmtId="0" fontId="6" fillId="7" borderId="42" xfId="0" applyFont="1" applyFill="1" applyBorder="1">
      <alignment vertical="center"/>
    </xf>
    <xf numFmtId="55" fontId="8" fillId="7" borderId="37" xfId="0" applyNumberFormat="1" applyFont="1" applyFill="1" applyBorder="1" applyAlignment="1">
      <alignment horizontal="center" vertical="center"/>
    </xf>
    <xf numFmtId="0" fontId="8" fillId="7" borderId="1" xfId="0" applyFont="1" applyFill="1" applyBorder="1">
      <alignment vertical="center"/>
    </xf>
    <xf numFmtId="26" fontId="8" fillId="7" borderId="1" xfId="0" applyNumberFormat="1" applyFont="1" applyFill="1" applyBorder="1">
      <alignment vertical="center"/>
    </xf>
    <xf numFmtId="177" fontId="8" fillId="7" borderId="4" xfId="0" applyNumberFormat="1" applyFont="1" applyFill="1" applyBorder="1" applyAlignment="1">
      <alignment horizontal="center" vertical="center"/>
    </xf>
    <xf numFmtId="0" fontId="8" fillId="7" borderId="11" xfId="0" applyFont="1" applyFill="1" applyBorder="1">
      <alignment vertical="center"/>
    </xf>
    <xf numFmtId="26" fontId="4" fillId="5" borderId="4" xfId="0" applyNumberFormat="1" applyFont="1" applyFill="1" applyBorder="1">
      <alignment vertical="center"/>
    </xf>
    <xf numFmtId="0" fontId="4" fillId="5" borderId="42" xfId="0" applyFont="1" applyFill="1" applyBorder="1">
      <alignment vertical="center"/>
    </xf>
    <xf numFmtId="55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26" fontId="4" fillId="0" borderId="15" xfId="0" applyNumberFormat="1" applyFont="1" applyFill="1" applyBorder="1">
      <alignment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42" xfId="0" applyFont="1" applyFill="1" applyBorder="1">
      <alignment vertical="center"/>
    </xf>
    <xf numFmtId="55" fontId="2" fillId="6" borderId="37" xfId="0" applyNumberFormat="1" applyFont="1" applyFill="1" applyBorder="1" applyAlignment="1">
      <alignment horizontal="center" vertical="center"/>
    </xf>
    <xf numFmtId="0" fontId="2" fillId="6" borderId="4" xfId="0" applyFont="1" applyFill="1" applyBorder="1">
      <alignment vertical="center"/>
    </xf>
    <xf numFmtId="26" fontId="2" fillId="6" borderId="4" xfId="0" applyNumberFormat="1" applyFont="1" applyFill="1" applyBorder="1">
      <alignment vertical="center"/>
    </xf>
    <xf numFmtId="177" fontId="2" fillId="6" borderId="4" xfId="0" applyNumberFormat="1" applyFont="1" applyFill="1" applyBorder="1" applyAlignment="1">
      <alignment horizontal="center" vertical="center"/>
    </xf>
    <xf numFmtId="0" fontId="2" fillId="6" borderId="42" xfId="0" applyFont="1" applyFill="1" applyBorder="1">
      <alignment vertical="center"/>
    </xf>
    <xf numFmtId="0" fontId="2" fillId="4" borderId="24" xfId="0" applyFont="1" applyFill="1" applyBorder="1">
      <alignment vertical="center"/>
    </xf>
    <xf numFmtId="0" fontId="2" fillId="6" borderId="1" xfId="0" applyFont="1" applyFill="1" applyBorder="1">
      <alignment vertical="center"/>
    </xf>
    <xf numFmtId="26" fontId="2" fillId="6" borderId="1" xfId="0" applyNumberFormat="1" applyFont="1" applyFill="1" applyBorder="1">
      <alignment vertical="center"/>
    </xf>
    <xf numFmtId="177" fontId="2" fillId="6" borderId="1" xfId="0" applyNumberFormat="1" applyFont="1" applyFill="1" applyBorder="1" applyAlignment="1">
      <alignment horizontal="center" vertical="center"/>
    </xf>
    <xf numFmtId="0" fontId="2" fillId="6" borderId="11" xfId="0" applyFont="1" applyFill="1" applyBorder="1">
      <alignment vertical="center"/>
    </xf>
    <xf numFmtId="0" fontId="4" fillId="6" borderId="11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5" borderId="31" xfId="0" applyFont="1" applyFill="1" applyBorder="1" applyAlignment="1">
      <alignment horizontal="right" vertical="center"/>
    </xf>
    <xf numFmtId="3" fontId="0" fillId="0" borderId="0" xfId="0" applyNumberFormat="1">
      <alignment vertical="center"/>
    </xf>
    <xf numFmtId="55" fontId="4" fillId="0" borderId="32" xfId="0" applyNumberFormat="1" applyFont="1" applyFill="1" applyBorder="1" applyAlignment="1">
      <alignment horizontal="center" vertical="center"/>
    </xf>
    <xf numFmtId="0" fontId="4" fillId="0" borderId="24" xfId="0" applyFont="1" applyFill="1" applyBorder="1">
      <alignment vertical="center"/>
    </xf>
    <xf numFmtId="0" fontId="4" fillId="0" borderId="31" xfId="0" applyFont="1" applyFill="1" applyBorder="1" applyAlignment="1">
      <alignment horizontal="right" vertical="center"/>
    </xf>
    <xf numFmtId="55" fontId="5" fillId="0" borderId="37" xfId="0" applyNumberFormat="1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5" fillId="0" borderId="42" xfId="0" applyFont="1" applyFill="1" applyBorder="1">
      <alignment vertical="center"/>
    </xf>
    <xf numFmtId="55" fontId="9" fillId="4" borderId="37" xfId="0" applyNumberFormat="1" applyFont="1" applyFill="1" applyBorder="1" applyAlignment="1">
      <alignment horizontal="center" vertical="center"/>
    </xf>
    <xf numFmtId="0" fontId="2" fillId="4" borderId="42" xfId="0" applyFont="1" applyFill="1" applyBorder="1">
      <alignment vertical="center"/>
    </xf>
    <xf numFmtId="0" fontId="10" fillId="0" borderId="0" xfId="0" applyFont="1">
      <alignment vertical="center"/>
    </xf>
    <xf numFmtId="55" fontId="9" fillId="3" borderId="37" xfId="0" applyNumberFormat="1" applyFont="1" applyFill="1" applyBorder="1" applyAlignment="1">
      <alignment horizontal="center" vertical="center"/>
    </xf>
    <xf numFmtId="26" fontId="2" fillId="3" borderId="1" xfId="0" applyNumberFormat="1" applyFont="1" applyFill="1" applyBorder="1">
      <alignment vertical="center"/>
    </xf>
    <xf numFmtId="177" fontId="2" fillId="3" borderId="1" xfId="0" applyNumberFormat="1" applyFont="1" applyFill="1" applyBorder="1" applyAlignment="1">
      <alignment horizontal="center" vertical="center"/>
    </xf>
    <xf numFmtId="55" fontId="5" fillId="5" borderId="37" xfId="0" applyNumberFormat="1" applyFont="1" applyFill="1" applyBorder="1" applyAlignment="1">
      <alignment horizontal="center" vertical="center"/>
    </xf>
    <xf numFmtId="55" fontId="9" fillId="6" borderId="37" xfId="0" applyNumberFormat="1" applyFont="1" applyFill="1" applyBorder="1" applyAlignment="1">
      <alignment horizontal="center" vertical="center"/>
    </xf>
    <xf numFmtId="0" fontId="2" fillId="3" borderId="11" xfId="0" applyFont="1" applyFill="1" applyBorder="1">
      <alignment vertical="center"/>
    </xf>
    <xf numFmtId="6" fontId="4" fillId="5" borderId="11" xfId="0" applyNumberFormat="1" applyFont="1" applyFill="1" applyBorder="1">
      <alignment vertical="center"/>
    </xf>
    <xf numFmtId="55" fontId="2" fillId="6" borderId="32" xfId="0" applyNumberFormat="1" applyFont="1" applyFill="1" applyBorder="1" applyAlignment="1">
      <alignment horizontal="center" vertical="center"/>
    </xf>
    <xf numFmtId="0" fontId="2" fillId="6" borderId="35" xfId="0" applyFont="1" applyFill="1" applyBorder="1">
      <alignment vertical="center"/>
    </xf>
    <xf numFmtId="26" fontId="2" fillId="6" borderId="35" xfId="0" applyNumberFormat="1" applyFont="1" applyFill="1" applyBorder="1">
      <alignment vertical="center"/>
    </xf>
    <xf numFmtId="177" fontId="2" fillId="6" borderId="35" xfId="0" applyNumberFormat="1" applyFont="1" applyFill="1" applyBorder="1" applyAlignment="1">
      <alignment horizontal="center" vertical="center"/>
    </xf>
    <xf numFmtId="0" fontId="2" fillId="6" borderId="36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55" fontId="5" fillId="0" borderId="49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55" fontId="5" fillId="0" borderId="53" xfId="0" applyNumberFormat="1" applyFont="1" applyFill="1" applyBorder="1" applyAlignment="1">
      <alignment horizontal="center" vertical="center"/>
    </xf>
    <xf numFmtId="0" fontId="4" fillId="0" borderId="46" xfId="0" applyFont="1" applyFill="1" applyBorder="1">
      <alignment vertical="center"/>
    </xf>
    <xf numFmtId="26" fontId="4" fillId="0" borderId="46" xfId="0" applyNumberFormat="1" applyFont="1" applyFill="1" applyBorder="1">
      <alignment vertical="center"/>
    </xf>
    <xf numFmtId="177" fontId="4" fillId="0" borderId="46" xfId="0" applyNumberFormat="1" applyFont="1" applyFill="1" applyBorder="1" applyAlignment="1">
      <alignment horizontal="center" vertical="center"/>
    </xf>
    <xf numFmtId="0" fontId="4" fillId="0" borderId="47" xfId="0" applyFont="1" applyFill="1" applyBorder="1">
      <alignment vertical="center"/>
    </xf>
    <xf numFmtId="0" fontId="9" fillId="4" borderId="11" xfId="0" applyFont="1" applyFill="1" applyBorder="1">
      <alignment vertical="center"/>
    </xf>
    <xf numFmtId="0" fontId="4" fillId="4" borderId="42" xfId="0" applyFont="1" applyFill="1" applyBorder="1">
      <alignment vertical="center"/>
    </xf>
    <xf numFmtId="6" fontId="4" fillId="5" borderId="42" xfId="0" applyNumberFormat="1" applyFont="1" applyFill="1" applyBorder="1">
      <alignment vertical="center"/>
    </xf>
    <xf numFmtId="55" fontId="8" fillId="7" borderId="8" xfId="0" applyNumberFormat="1" applyFont="1" applyFill="1" applyBorder="1" applyAlignment="1">
      <alignment horizontal="center" vertical="center"/>
    </xf>
    <xf numFmtId="0" fontId="8" fillId="7" borderId="4" xfId="0" applyFont="1" applyFill="1" applyBorder="1">
      <alignment vertical="center"/>
    </xf>
    <xf numFmtId="177" fontId="8" fillId="7" borderId="1" xfId="0" applyNumberFormat="1" applyFont="1" applyFill="1" applyBorder="1" applyAlignment="1">
      <alignment horizontal="center" vertical="center"/>
    </xf>
    <xf numFmtId="0" fontId="8" fillId="7" borderId="42" xfId="0" applyFont="1" applyFill="1" applyBorder="1">
      <alignment vertical="center"/>
    </xf>
    <xf numFmtId="0" fontId="2" fillId="7" borderId="36" xfId="0" applyFont="1" applyFill="1" applyBorder="1">
      <alignment vertical="center"/>
    </xf>
    <xf numFmtId="55" fontId="8" fillId="7" borderId="32" xfId="0" applyNumberFormat="1" applyFont="1" applyFill="1" applyBorder="1" applyAlignment="1">
      <alignment horizontal="center" vertical="center"/>
    </xf>
    <xf numFmtId="26" fontId="8" fillId="7" borderId="35" xfId="0" applyNumberFormat="1" applyFont="1" applyFill="1" applyBorder="1">
      <alignment vertical="center"/>
    </xf>
    <xf numFmtId="177" fontId="8" fillId="7" borderId="35" xfId="0" applyNumberFormat="1" applyFont="1" applyFill="1" applyBorder="1" applyAlignment="1">
      <alignment horizontal="center" vertical="center"/>
    </xf>
    <xf numFmtId="26" fontId="4" fillId="5" borderId="54" xfId="0" applyNumberFormat="1" applyFont="1" applyFill="1" applyBorder="1">
      <alignment vertical="center"/>
    </xf>
    <xf numFmtId="177" fontId="4" fillId="5" borderId="54" xfId="0" applyNumberFormat="1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55" fontId="8" fillId="7" borderId="12" xfId="0" applyNumberFormat="1" applyFont="1" applyFill="1" applyBorder="1" applyAlignment="1">
      <alignment horizontal="center" vertical="center"/>
    </xf>
    <xf numFmtId="0" fontId="8" fillId="7" borderId="15" xfId="0" applyFont="1" applyFill="1" applyBorder="1">
      <alignment vertical="center"/>
    </xf>
    <xf numFmtId="26" fontId="8" fillId="7" borderId="15" xfId="0" applyNumberFormat="1" applyFont="1" applyFill="1" applyBorder="1">
      <alignment vertical="center"/>
    </xf>
    <xf numFmtId="177" fontId="8" fillId="7" borderId="15" xfId="0" applyNumberFormat="1" applyFont="1" applyFill="1" applyBorder="1" applyAlignment="1">
      <alignment horizontal="center" vertical="center"/>
    </xf>
    <xf numFmtId="0" fontId="8" fillId="7" borderId="16" xfId="0" applyFont="1" applyFill="1" applyBorder="1">
      <alignment vertical="center"/>
    </xf>
    <xf numFmtId="0" fontId="2" fillId="4" borderId="31" xfId="0" applyFont="1" applyFill="1" applyBorder="1" applyAlignment="1">
      <alignment horizontal="right" vertical="center"/>
    </xf>
    <xf numFmtId="0" fontId="8" fillId="7" borderId="35" xfId="0" applyFont="1" applyFill="1" applyBorder="1">
      <alignment vertical="center"/>
    </xf>
    <xf numFmtId="0" fontId="4" fillId="5" borderId="11" xfId="0" applyFont="1" applyFill="1" applyBorder="1" applyAlignment="1">
      <alignment horizontal="right" vertical="center"/>
    </xf>
    <xf numFmtId="55" fontId="4" fillId="5" borderId="12" xfId="0" applyNumberFormat="1" applyFont="1" applyFill="1" applyBorder="1" applyAlignment="1">
      <alignment horizontal="center" vertical="center"/>
    </xf>
    <xf numFmtId="0" fontId="4" fillId="5" borderId="15" xfId="0" applyFont="1" applyFill="1" applyBorder="1">
      <alignment vertical="center"/>
    </xf>
    <xf numFmtId="26" fontId="4" fillId="5" borderId="15" xfId="0" applyNumberFormat="1" applyFont="1" applyFill="1" applyBorder="1">
      <alignment vertical="center"/>
    </xf>
    <xf numFmtId="177" fontId="4" fillId="5" borderId="15" xfId="0" applyNumberFormat="1" applyFont="1" applyFill="1" applyBorder="1" applyAlignment="1">
      <alignment horizontal="center" vertical="center"/>
    </xf>
    <xf numFmtId="0" fontId="4" fillId="5" borderId="16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4" fillId="5" borderId="24" xfId="0" applyFont="1" applyFill="1" applyBorder="1">
      <alignment vertical="center"/>
    </xf>
    <xf numFmtId="55" fontId="2" fillId="5" borderId="37" xfId="0" applyNumberFormat="1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26" fontId="2" fillId="5" borderId="1" xfId="0" applyNumberFormat="1" applyFont="1" applyFill="1" applyBorder="1">
      <alignment vertical="center"/>
    </xf>
    <xf numFmtId="177" fontId="2" fillId="5" borderId="1" xfId="0" applyNumberFormat="1" applyFont="1" applyFill="1" applyBorder="1" applyAlignment="1">
      <alignment horizontal="center" vertical="center"/>
    </xf>
    <xf numFmtId="6" fontId="2" fillId="5" borderId="11" xfId="0" applyNumberFormat="1" applyFont="1" applyFill="1" applyBorder="1">
      <alignment vertical="center"/>
    </xf>
    <xf numFmtId="55" fontId="11" fillId="5" borderId="37" xfId="0" applyNumberFormat="1" applyFont="1" applyFill="1" applyBorder="1" applyAlignment="1">
      <alignment horizontal="center" vertical="center"/>
    </xf>
    <xf numFmtId="0" fontId="11" fillId="5" borderId="1" xfId="0" applyFont="1" applyFill="1" applyBorder="1">
      <alignment vertical="center"/>
    </xf>
    <xf numFmtId="26" fontId="11" fillId="5" borderId="1" xfId="0" applyNumberFormat="1" applyFont="1" applyFill="1" applyBorder="1">
      <alignment vertical="center"/>
    </xf>
    <xf numFmtId="177" fontId="11" fillId="5" borderId="1" xfId="0" applyNumberFormat="1" applyFont="1" applyFill="1" applyBorder="1" applyAlignment="1">
      <alignment horizontal="center" vertical="center"/>
    </xf>
    <xf numFmtId="6" fontId="11" fillId="5" borderId="11" xfId="0" applyNumberFormat="1" applyFont="1" applyFill="1" applyBorder="1">
      <alignment vertical="center"/>
    </xf>
    <xf numFmtId="0" fontId="0" fillId="0" borderId="0" xfId="0" applyNumberFormat="1" applyFont="1">
      <alignment vertical="center"/>
    </xf>
    <xf numFmtId="0" fontId="4" fillId="0" borderId="0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5" borderId="47" xfId="0" applyFont="1" applyFill="1" applyBorder="1">
      <alignment vertical="center"/>
    </xf>
    <xf numFmtId="55" fontId="2" fillId="5" borderId="53" xfId="0" applyNumberFormat="1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46" xfId="0" applyFont="1" applyFill="1" applyBorder="1">
      <alignment vertical="center"/>
    </xf>
    <xf numFmtId="26" fontId="2" fillId="5" borderId="46" xfId="0" applyNumberFormat="1" applyFont="1" applyFill="1" applyBorder="1">
      <alignment vertical="center"/>
    </xf>
    <xf numFmtId="177" fontId="2" fillId="5" borderId="46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9" zoomScaleNormal="100" workbookViewId="0">
      <selection activeCell="D39" sqref="D39"/>
    </sheetView>
  </sheetViews>
  <sheetFormatPr defaultRowHeight="17.399999999999999"/>
  <cols>
    <col min="1" max="2" width="12.19921875" customWidth="1"/>
    <col min="3" max="3" width="15.8984375" customWidth="1"/>
    <col min="4" max="4" width="26" customWidth="1"/>
    <col min="5" max="5" width="7.3984375" customWidth="1"/>
    <col min="6" max="7" width="12.296875" customWidth="1"/>
    <col min="8" max="8" width="11.5" customWidth="1"/>
    <col min="9" max="9" width="10.5" customWidth="1"/>
  </cols>
  <sheetData>
    <row r="1" spans="1:9" ht="25.8" thickBot="1">
      <c r="A1" s="253" t="s">
        <v>13</v>
      </c>
      <c r="B1" s="254"/>
      <c r="C1" s="254"/>
      <c r="D1" s="254"/>
      <c r="E1" s="254"/>
      <c r="F1" s="254"/>
      <c r="G1" s="254"/>
      <c r="H1" s="254"/>
      <c r="I1" s="255"/>
    </row>
    <row r="2" spans="1:9" ht="18" thickTop="1">
      <c r="A2" s="256" t="s">
        <v>0</v>
      </c>
      <c r="B2" s="257"/>
      <c r="C2" s="16">
        <v>9428355</v>
      </c>
      <c r="D2" s="2"/>
      <c r="E2" s="2"/>
      <c r="F2" s="2"/>
      <c r="G2" s="2"/>
      <c r="H2" s="2"/>
      <c r="I2" s="3"/>
    </row>
    <row r="3" spans="1:9">
      <c r="A3" s="258" t="s">
        <v>1</v>
      </c>
      <c r="B3" s="259"/>
      <c r="C3" s="17" t="str">
        <f>DOLLAR(SUM(G7:G31))</f>
        <v>₩2,547,082</v>
      </c>
      <c r="D3" s="2"/>
      <c r="E3" s="2"/>
      <c r="F3" s="2"/>
      <c r="G3" s="2"/>
      <c r="H3" s="2"/>
      <c r="I3" s="3"/>
    </row>
    <row r="4" spans="1:9" ht="18" thickBot="1">
      <c r="A4" s="260" t="s">
        <v>2</v>
      </c>
      <c r="B4" s="261"/>
      <c r="C4" s="15" t="str">
        <f>DOLLAR(IMSUB(C2, C3))</f>
        <v>₩6,881,273</v>
      </c>
      <c r="D4" s="2"/>
      <c r="E4" s="2"/>
      <c r="F4" s="2"/>
      <c r="G4" s="2"/>
      <c r="H4" s="2"/>
      <c r="I4" s="3"/>
    </row>
    <row r="5" spans="1:9" ht="18" thickBot="1">
      <c r="A5" s="4"/>
      <c r="B5" s="2"/>
      <c r="C5" s="2"/>
      <c r="D5" s="2"/>
      <c r="E5" s="2"/>
      <c r="F5" s="2"/>
      <c r="G5" s="2"/>
      <c r="H5" s="2"/>
      <c r="I5" s="3"/>
    </row>
    <row r="6" spans="1:9" ht="18" thickBot="1">
      <c r="A6" s="11" t="s">
        <v>3</v>
      </c>
      <c r="B6" s="262" t="s">
        <v>5</v>
      </c>
      <c r="C6" s="263"/>
      <c r="D6" s="12" t="s">
        <v>4</v>
      </c>
      <c r="E6" s="12" t="s">
        <v>12</v>
      </c>
      <c r="F6" s="12" t="s">
        <v>10</v>
      </c>
      <c r="G6" s="12" t="s">
        <v>11</v>
      </c>
      <c r="H6" s="12" t="s">
        <v>7</v>
      </c>
      <c r="I6" s="13" t="s">
        <v>6</v>
      </c>
    </row>
    <row r="7" spans="1:9">
      <c r="A7" s="25">
        <v>44275</v>
      </c>
      <c r="B7" s="264" t="s">
        <v>8</v>
      </c>
      <c r="C7" s="265"/>
      <c r="D7" s="26" t="s">
        <v>9</v>
      </c>
      <c r="E7" s="26">
        <v>1</v>
      </c>
      <c r="F7" s="27">
        <v>620000</v>
      </c>
      <c r="G7" s="27">
        <v>641500</v>
      </c>
      <c r="H7" s="28" t="str">
        <f>IMSUB(G7, F7)</f>
        <v>21500</v>
      </c>
      <c r="I7" s="29"/>
    </row>
    <row r="8" spans="1:9">
      <c r="A8" s="9">
        <v>44280</v>
      </c>
      <c r="B8" s="249" t="s">
        <v>14</v>
      </c>
      <c r="C8" s="250"/>
      <c r="D8" s="1" t="s">
        <v>15</v>
      </c>
      <c r="E8" s="1">
        <v>1</v>
      </c>
      <c r="F8" s="10">
        <v>4000</v>
      </c>
      <c r="G8" s="10">
        <v>15000</v>
      </c>
      <c r="H8" s="14" t="str">
        <f t="shared" ref="H8:H34" si="0">IMSUB(G8, F8)</f>
        <v>11000</v>
      </c>
      <c r="I8" s="5"/>
    </row>
    <row r="9" spans="1:9">
      <c r="A9" s="9">
        <v>44280</v>
      </c>
      <c r="B9" s="249" t="s">
        <v>14</v>
      </c>
      <c r="C9" s="250"/>
      <c r="D9" s="1" t="s">
        <v>16</v>
      </c>
      <c r="E9" s="1">
        <v>1</v>
      </c>
      <c r="F9" s="10">
        <v>80000</v>
      </c>
      <c r="G9" s="10">
        <v>50000</v>
      </c>
      <c r="H9" s="14" t="str">
        <f t="shared" si="0"/>
        <v>-30000</v>
      </c>
      <c r="I9" s="5"/>
    </row>
    <row r="10" spans="1:9">
      <c r="A10" s="9">
        <v>44280</v>
      </c>
      <c r="B10" s="249" t="s">
        <v>14</v>
      </c>
      <c r="C10" s="250"/>
      <c r="D10" s="1" t="s">
        <v>17</v>
      </c>
      <c r="E10" s="1">
        <v>1</v>
      </c>
      <c r="F10" s="10">
        <v>25000</v>
      </c>
      <c r="G10" s="10">
        <v>25000</v>
      </c>
      <c r="H10" s="14" t="str">
        <f t="shared" si="0"/>
        <v>0</v>
      </c>
      <c r="I10" s="5"/>
    </row>
    <row r="11" spans="1:9">
      <c r="A11" s="9">
        <v>44280</v>
      </c>
      <c r="B11" s="249" t="s">
        <v>14</v>
      </c>
      <c r="C11" s="250"/>
      <c r="D11" s="1" t="s">
        <v>23</v>
      </c>
      <c r="E11" s="1">
        <v>1</v>
      </c>
      <c r="F11" s="10">
        <v>0</v>
      </c>
      <c r="G11" s="10">
        <v>150000</v>
      </c>
      <c r="H11" s="14" t="str">
        <f t="shared" si="0"/>
        <v>150000</v>
      </c>
      <c r="I11" s="5"/>
    </row>
    <row r="12" spans="1:9">
      <c r="A12" s="9">
        <v>44280</v>
      </c>
      <c r="B12" s="249" t="s">
        <v>18</v>
      </c>
      <c r="C12" s="250"/>
      <c r="D12" s="1" t="s">
        <v>19</v>
      </c>
      <c r="E12" s="1">
        <v>1</v>
      </c>
      <c r="F12" s="10">
        <v>20820</v>
      </c>
      <c r="G12" s="10">
        <v>20820</v>
      </c>
      <c r="H12" s="14" t="str">
        <f t="shared" si="0"/>
        <v>0</v>
      </c>
      <c r="I12" s="5"/>
    </row>
    <row r="13" spans="1:9">
      <c r="A13" s="9">
        <v>44280</v>
      </c>
      <c r="B13" s="249" t="s">
        <v>18</v>
      </c>
      <c r="C13" s="250"/>
      <c r="D13" s="1" t="s">
        <v>20</v>
      </c>
      <c r="E13" s="1">
        <v>1</v>
      </c>
      <c r="F13" s="10">
        <v>20820</v>
      </c>
      <c r="G13" s="10">
        <v>20820</v>
      </c>
      <c r="H13" s="14" t="str">
        <f t="shared" si="0"/>
        <v>0</v>
      </c>
      <c r="I13" s="5"/>
    </row>
    <row r="14" spans="1:9">
      <c r="A14" s="9">
        <v>44280</v>
      </c>
      <c r="B14" s="249" t="s">
        <v>22</v>
      </c>
      <c r="C14" s="250"/>
      <c r="D14" s="1" t="s">
        <v>21</v>
      </c>
      <c r="E14" s="1">
        <v>1</v>
      </c>
      <c r="F14" s="10">
        <v>0</v>
      </c>
      <c r="G14" s="10">
        <v>50110</v>
      </c>
      <c r="H14" s="14" t="str">
        <f t="shared" si="0"/>
        <v>50110</v>
      </c>
      <c r="I14" s="5"/>
    </row>
    <row r="15" spans="1:9">
      <c r="A15" s="9">
        <v>44287</v>
      </c>
      <c r="B15" s="249" t="s">
        <v>24</v>
      </c>
      <c r="C15" s="250"/>
      <c r="D15" s="1" t="s">
        <v>25</v>
      </c>
      <c r="E15" s="1">
        <v>1</v>
      </c>
      <c r="F15" s="10">
        <v>16000</v>
      </c>
      <c r="G15" s="10">
        <v>16000</v>
      </c>
      <c r="H15" s="14" t="str">
        <f t="shared" si="0"/>
        <v>0</v>
      </c>
      <c r="I15" s="5"/>
    </row>
    <row r="16" spans="1:9">
      <c r="A16" s="9">
        <v>44287</v>
      </c>
      <c r="B16" s="249" t="s">
        <v>26</v>
      </c>
      <c r="C16" s="250"/>
      <c r="D16" s="1" t="s">
        <v>27</v>
      </c>
      <c r="E16" s="1">
        <v>1</v>
      </c>
      <c r="F16" s="10">
        <v>8500</v>
      </c>
      <c r="G16" s="10">
        <v>8500</v>
      </c>
      <c r="H16" s="14" t="str">
        <f t="shared" si="0"/>
        <v>0</v>
      </c>
      <c r="I16" s="5"/>
    </row>
    <row r="17" spans="1:9">
      <c r="A17" s="9">
        <v>44288</v>
      </c>
      <c r="B17" s="249" t="s">
        <v>28</v>
      </c>
      <c r="C17" s="250"/>
      <c r="D17" s="1" t="s">
        <v>29</v>
      </c>
      <c r="E17" s="1">
        <v>1</v>
      </c>
      <c r="F17" s="10">
        <v>540000</v>
      </c>
      <c r="G17" s="10">
        <v>560337</v>
      </c>
      <c r="H17" s="14" t="str">
        <f t="shared" si="0"/>
        <v>20337</v>
      </c>
      <c r="I17" s="5"/>
    </row>
    <row r="18" spans="1:9">
      <c r="A18" s="9">
        <v>44294</v>
      </c>
      <c r="B18" s="249" t="s">
        <v>30</v>
      </c>
      <c r="C18" s="250"/>
      <c r="D18" s="1" t="s">
        <v>31</v>
      </c>
      <c r="E18" s="1">
        <v>1</v>
      </c>
      <c r="F18" s="10">
        <v>32560</v>
      </c>
      <c r="G18" s="10">
        <v>32560</v>
      </c>
      <c r="H18" s="14" t="str">
        <f t="shared" si="0"/>
        <v>0</v>
      </c>
      <c r="I18" s="5"/>
    </row>
    <row r="19" spans="1:9">
      <c r="A19" s="9">
        <v>44294</v>
      </c>
      <c r="B19" s="249" t="s">
        <v>14</v>
      </c>
      <c r="C19" s="250"/>
      <c r="D19" s="1" t="s">
        <v>34</v>
      </c>
      <c r="E19" s="1">
        <v>1</v>
      </c>
      <c r="F19" s="10">
        <v>20000</v>
      </c>
      <c r="G19" s="10">
        <v>20000</v>
      </c>
      <c r="H19" s="14" t="str">
        <f t="shared" si="0"/>
        <v>0</v>
      </c>
      <c r="I19" s="5"/>
    </row>
    <row r="20" spans="1:9">
      <c r="A20" s="9">
        <v>44294</v>
      </c>
      <c r="B20" s="249" t="s">
        <v>14</v>
      </c>
      <c r="C20" s="250"/>
      <c r="D20" s="1" t="s">
        <v>33</v>
      </c>
      <c r="E20" s="1">
        <v>1</v>
      </c>
      <c r="F20" s="10">
        <v>20000</v>
      </c>
      <c r="G20" s="10">
        <v>20000</v>
      </c>
      <c r="H20" s="14" t="str">
        <f t="shared" si="0"/>
        <v>0</v>
      </c>
      <c r="I20" s="5"/>
    </row>
    <row r="21" spans="1:9">
      <c r="A21" s="9">
        <v>44294</v>
      </c>
      <c r="B21" s="249" t="s">
        <v>18</v>
      </c>
      <c r="C21" s="250"/>
      <c r="D21" s="1" t="s">
        <v>32</v>
      </c>
      <c r="E21" s="1">
        <v>1</v>
      </c>
      <c r="F21" s="10">
        <v>3790</v>
      </c>
      <c r="G21" s="10">
        <v>3790</v>
      </c>
      <c r="H21" s="14" t="str">
        <f t="shared" si="0"/>
        <v>0</v>
      </c>
      <c r="I21" s="5"/>
    </row>
    <row r="22" spans="1:9">
      <c r="A22" s="9">
        <v>44299</v>
      </c>
      <c r="B22" s="249" t="s">
        <v>35</v>
      </c>
      <c r="C22" s="250"/>
      <c r="D22" s="1" t="s">
        <v>36</v>
      </c>
      <c r="E22" s="1">
        <v>1</v>
      </c>
      <c r="F22" s="10">
        <v>59780</v>
      </c>
      <c r="G22" s="10">
        <v>59780</v>
      </c>
      <c r="H22" s="14" t="str">
        <f t="shared" si="0"/>
        <v>0</v>
      </c>
      <c r="I22" s="5"/>
    </row>
    <row r="23" spans="1:9">
      <c r="A23" s="9">
        <v>44308</v>
      </c>
      <c r="B23" s="249" t="s">
        <v>37</v>
      </c>
      <c r="C23" s="250"/>
      <c r="D23" s="1" t="s">
        <v>38</v>
      </c>
      <c r="E23" s="1">
        <v>2</v>
      </c>
      <c r="F23" s="10">
        <v>125000</v>
      </c>
      <c r="G23" s="10">
        <v>125000</v>
      </c>
      <c r="H23" s="14" t="str">
        <f t="shared" si="0"/>
        <v>0</v>
      </c>
      <c r="I23" s="5"/>
    </row>
    <row r="24" spans="1:9">
      <c r="A24" s="9">
        <v>44310</v>
      </c>
      <c r="B24" s="249" t="s">
        <v>39</v>
      </c>
      <c r="C24" s="250"/>
      <c r="D24" s="1" t="s">
        <v>40</v>
      </c>
      <c r="E24" s="1">
        <v>1</v>
      </c>
      <c r="F24" s="10">
        <v>15971</v>
      </c>
      <c r="G24" s="10">
        <v>15971</v>
      </c>
      <c r="H24" s="14" t="str">
        <f t="shared" si="0"/>
        <v>0</v>
      </c>
      <c r="I24" s="5"/>
    </row>
    <row r="25" spans="1:9">
      <c r="A25" s="9">
        <v>44314</v>
      </c>
      <c r="B25" s="249" t="s">
        <v>41</v>
      </c>
      <c r="C25" s="250"/>
      <c r="D25" s="1" t="s">
        <v>42</v>
      </c>
      <c r="E25" s="1">
        <v>1</v>
      </c>
      <c r="F25" s="10">
        <v>13900</v>
      </c>
      <c r="G25" s="10">
        <v>13900</v>
      </c>
      <c r="H25" s="14" t="str">
        <f t="shared" si="0"/>
        <v>0</v>
      </c>
      <c r="I25" s="5" t="s">
        <v>49</v>
      </c>
    </row>
    <row r="26" spans="1:9">
      <c r="A26" s="9">
        <v>44316</v>
      </c>
      <c r="B26" s="249" t="s">
        <v>43</v>
      </c>
      <c r="C26" s="250"/>
      <c r="D26" s="1" t="s">
        <v>44</v>
      </c>
      <c r="E26" s="1">
        <v>1</v>
      </c>
      <c r="F26" s="10">
        <v>24560</v>
      </c>
      <c r="G26" s="10">
        <v>24560</v>
      </c>
      <c r="H26" s="14" t="str">
        <f t="shared" si="0"/>
        <v>0</v>
      </c>
      <c r="I26" s="5"/>
    </row>
    <row r="27" spans="1:9">
      <c r="A27" s="9">
        <v>44316</v>
      </c>
      <c r="B27" s="249" t="s">
        <v>45</v>
      </c>
      <c r="C27" s="250"/>
      <c r="D27" s="1" t="s">
        <v>46</v>
      </c>
      <c r="E27" s="1">
        <v>1</v>
      </c>
      <c r="F27" s="10">
        <v>254550</v>
      </c>
      <c r="G27" s="10">
        <v>254550</v>
      </c>
      <c r="H27" s="14" t="str">
        <f t="shared" si="0"/>
        <v>0</v>
      </c>
      <c r="I27" s="5"/>
    </row>
    <row r="28" spans="1:9">
      <c r="A28" s="31">
        <v>44316</v>
      </c>
      <c r="B28" s="249" t="s">
        <v>51</v>
      </c>
      <c r="C28" s="250"/>
      <c r="D28" s="20" t="s">
        <v>50</v>
      </c>
      <c r="E28" s="1">
        <v>1</v>
      </c>
      <c r="F28" s="21">
        <v>289104</v>
      </c>
      <c r="G28" s="21">
        <v>289104</v>
      </c>
      <c r="H28" s="22" t="str">
        <f t="shared" si="0"/>
        <v>0</v>
      </c>
      <c r="I28" s="23"/>
    </row>
    <row r="29" spans="1:9" ht="18" thickBot="1">
      <c r="A29" s="19">
        <v>44317</v>
      </c>
      <c r="B29" s="251" t="s">
        <v>47</v>
      </c>
      <c r="C29" s="252"/>
      <c r="D29" s="20" t="s">
        <v>48</v>
      </c>
      <c r="E29" s="20">
        <v>1</v>
      </c>
      <c r="F29" s="21">
        <v>70000</v>
      </c>
      <c r="G29" s="21">
        <v>70000</v>
      </c>
      <c r="H29" s="22" t="str">
        <f t="shared" si="0"/>
        <v>0</v>
      </c>
      <c r="I29" s="23"/>
    </row>
    <row r="30" spans="1:9" ht="18" thickBot="1">
      <c r="A30" s="269" t="s">
        <v>62</v>
      </c>
      <c r="B30" s="270"/>
      <c r="C30" s="270"/>
      <c r="D30" s="270"/>
      <c r="E30" s="270"/>
      <c r="F30" s="270"/>
      <c r="G30" s="270"/>
      <c r="H30" s="270"/>
      <c r="I30" s="271"/>
    </row>
    <row r="31" spans="1:9">
      <c r="A31" s="25">
        <v>44333</v>
      </c>
      <c r="B31" s="249" t="s">
        <v>35</v>
      </c>
      <c r="C31" s="250"/>
      <c r="D31" s="1" t="s">
        <v>36</v>
      </c>
      <c r="E31" s="36">
        <v>1</v>
      </c>
      <c r="F31" s="10">
        <v>59780</v>
      </c>
      <c r="G31" s="10">
        <v>59780</v>
      </c>
      <c r="H31" s="42" t="str">
        <f t="shared" si="0"/>
        <v>0</v>
      </c>
      <c r="I31" s="43"/>
    </row>
    <row r="32" spans="1:9">
      <c r="A32" s="19">
        <v>44364</v>
      </c>
      <c r="B32" s="249" t="s">
        <v>188</v>
      </c>
      <c r="C32" s="250"/>
      <c r="D32" s="1" t="s">
        <v>36</v>
      </c>
      <c r="E32" s="1">
        <v>1</v>
      </c>
      <c r="F32" s="24">
        <v>74620</v>
      </c>
      <c r="G32" s="24">
        <v>74620</v>
      </c>
      <c r="H32" s="22" t="str">
        <f t="shared" si="0"/>
        <v>0</v>
      </c>
      <c r="I32" s="5"/>
    </row>
    <row r="33" spans="1:9">
      <c r="A33" s="30"/>
      <c r="B33" s="266"/>
      <c r="C33" s="266"/>
      <c r="D33" s="1"/>
      <c r="E33" s="1"/>
      <c r="F33" s="24">
        <v>0</v>
      </c>
      <c r="G33" s="24">
        <v>0</v>
      </c>
      <c r="H33" s="22" t="str">
        <f t="shared" si="0"/>
        <v>0</v>
      </c>
      <c r="I33" s="5"/>
    </row>
    <row r="34" spans="1:9" ht="18" thickBot="1">
      <c r="A34" s="6"/>
      <c r="B34" s="267"/>
      <c r="C34" s="268"/>
      <c r="D34" s="7"/>
      <c r="E34" s="7"/>
      <c r="F34" s="18">
        <v>0</v>
      </c>
      <c r="G34" s="18">
        <v>0</v>
      </c>
      <c r="H34" s="120" t="str">
        <f t="shared" si="0"/>
        <v>0</v>
      </c>
      <c r="I34" s="8"/>
    </row>
  </sheetData>
  <mergeCells count="33">
    <mergeCell ref="B31:C31"/>
    <mergeCell ref="B32:C32"/>
    <mergeCell ref="B33:C33"/>
    <mergeCell ref="B34:C34"/>
    <mergeCell ref="A30:I30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7:C27"/>
    <mergeCell ref="B28:C28"/>
    <mergeCell ref="B29:C29"/>
    <mergeCell ref="A1:I1"/>
    <mergeCell ref="A2:B2"/>
    <mergeCell ref="A3:B3"/>
    <mergeCell ref="A4:B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8" zoomScale="85" zoomScaleNormal="85" workbookViewId="0">
      <selection activeCell="I28" sqref="I28:I29"/>
    </sheetView>
  </sheetViews>
  <sheetFormatPr defaultRowHeight="17.399999999999999"/>
  <cols>
    <col min="1" max="2" width="12.19921875" customWidth="1"/>
    <col min="3" max="3" width="15.8984375" customWidth="1"/>
    <col min="4" max="4" width="54.5" customWidth="1"/>
    <col min="5" max="5" width="7.3984375" customWidth="1"/>
    <col min="6" max="7" width="12.296875" customWidth="1"/>
    <col min="8" max="8" width="11.5" customWidth="1"/>
    <col min="9" max="9" width="10.5" customWidth="1"/>
  </cols>
  <sheetData>
    <row r="1" spans="1:10" ht="25.8" thickBot="1">
      <c r="A1" s="253" t="s">
        <v>13</v>
      </c>
      <c r="B1" s="254"/>
      <c r="C1" s="254"/>
      <c r="D1" s="254"/>
      <c r="E1" s="254"/>
      <c r="F1" s="254"/>
      <c r="G1" s="254"/>
      <c r="H1" s="254"/>
      <c r="I1" s="255"/>
    </row>
    <row r="2" spans="1:10" ht="18" thickTop="1">
      <c r="A2" s="256" t="s">
        <v>0</v>
      </c>
      <c r="B2" s="257"/>
      <c r="C2" s="32">
        <v>4758</v>
      </c>
      <c r="D2" s="2"/>
      <c r="E2" s="2"/>
      <c r="F2" s="2"/>
      <c r="G2" s="2"/>
      <c r="H2" s="89"/>
      <c r="I2" s="43" t="s">
        <v>137</v>
      </c>
    </row>
    <row r="3" spans="1:10">
      <c r="A3" s="258" t="s">
        <v>1</v>
      </c>
      <c r="B3" s="259"/>
      <c r="C3" s="33">
        <f>SUM(G7:G48)</f>
        <v>1194</v>
      </c>
      <c r="D3" s="2"/>
      <c r="E3" s="2"/>
      <c r="F3" s="2"/>
      <c r="G3" s="2"/>
      <c r="H3" s="86"/>
      <c r="I3" s="5" t="s">
        <v>138</v>
      </c>
    </row>
    <row r="4" spans="1:10" ht="18" thickBot="1">
      <c r="A4" s="260" t="s">
        <v>2</v>
      </c>
      <c r="B4" s="261"/>
      <c r="C4" s="35" t="str">
        <f>USDOLLAR(IMSUB(C2, C3), 2)</f>
        <v>$3,564.00</v>
      </c>
      <c r="D4" s="2"/>
      <c r="E4" s="2"/>
      <c r="F4" s="2"/>
      <c r="G4" s="2"/>
      <c r="H4" s="87"/>
      <c r="I4" s="5" t="s">
        <v>139</v>
      </c>
    </row>
    <row r="5" spans="1:10" ht="18" thickBot="1">
      <c r="A5" s="4"/>
      <c r="B5" s="2"/>
      <c r="C5" s="2"/>
      <c r="D5" s="2"/>
      <c r="E5" s="2"/>
      <c r="F5" s="2"/>
      <c r="G5" s="2"/>
      <c r="H5" s="88"/>
      <c r="I5" s="8" t="s">
        <v>140</v>
      </c>
    </row>
    <row r="6" spans="1:10" ht="18" thickBot="1">
      <c r="A6" s="11" t="s">
        <v>3</v>
      </c>
      <c r="B6" s="262" t="s">
        <v>5</v>
      </c>
      <c r="C6" s="263"/>
      <c r="D6" s="12" t="s">
        <v>4</v>
      </c>
      <c r="E6" s="12" t="s">
        <v>12</v>
      </c>
      <c r="F6" s="12" t="s">
        <v>10</v>
      </c>
      <c r="G6" s="12" t="s">
        <v>11</v>
      </c>
      <c r="H6" s="84" t="s">
        <v>7</v>
      </c>
      <c r="I6" s="85" t="s">
        <v>94</v>
      </c>
    </row>
    <row r="7" spans="1:10">
      <c r="A7" s="25">
        <v>44321</v>
      </c>
      <c r="B7" s="264" t="s">
        <v>52</v>
      </c>
      <c r="C7" s="265"/>
      <c r="D7" s="26" t="s">
        <v>53</v>
      </c>
      <c r="E7" s="26">
        <v>1</v>
      </c>
      <c r="F7" s="34">
        <v>478</v>
      </c>
      <c r="G7" s="34">
        <v>478</v>
      </c>
      <c r="H7" s="28" t="str">
        <f>IMSUB(G7, F7)</f>
        <v>0</v>
      </c>
      <c r="I7" s="29"/>
    </row>
    <row r="8" spans="1:10">
      <c r="A8" s="31">
        <v>44321</v>
      </c>
      <c r="B8" s="249" t="s">
        <v>54</v>
      </c>
      <c r="C8" s="250"/>
      <c r="D8" s="1" t="s">
        <v>55</v>
      </c>
      <c r="E8" s="1">
        <v>1</v>
      </c>
      <c r="F8" s="38">
        <v>100</v>
      </c>
      <c r="G8" s="38">
        <v>100</v>
      </c>
      <c r="H8" s="14" t="str">
        <f t="shared" ref="H8:H9" si="0">IMSUB(G8, F8)</f>
        <v>0</v>
      </c>
      <c r="I8" s="5"/>
    </row>
    <row r="9" spans="1:10">
      <c r="A9" s="9">
        <v>44321</v>
      </c>
      <c r="B9" s="275" t="s">
        <v>56</v>
      </c>
      <c r="C9" s="276"/>
      <c r="D9" s="36" t="s">
        <v>57</v>
      </c>
      <c r="E9" s="36">
        <v>1</v>
      </c>
      <c r="F9" s="37">
        <v>99</v>
      </c>
      <c r="G9" s="37">
        <v>99</v>
      </c>
      <c r="H9" s="14" t="str">
        <f t="shared" si="0"/>
        <v>0</v>
      </c>
      <c r="I9" s="5"/>
    </row>
    <row r="10" spans="1:10">
      <c r="A10" s="9">
        <v>44322</v>
      </c>
      <c r="B10" s="249" t="s">
        <v>59</v>
      </c>
      <c r="C10" s="250"/>
      <c r="D10" s="1" t="s">
        <v>60</v>
      </c>
      <c r="E10" s="1">
        <v>1</v>
      </c>
      <c r="F10" s="37">
        <v>50</v>
      </c>
      <c r="G10" s="37">
        <v>50</v>
      </c>
      <c r="H10" s="14" t="str">
        <f>IMSUB(G10, F10)</f>
        <v>0</v>
      </c>
      <c r="I10" s="5"/>
    </row>
    <row r="11" spans="1:10">
      <c r="A11" s="39">
        <v>44322</v>
      </c>
      <c r="B11" s="277" t="s">
        <v>58</v>
      </c>
      <c r="C11" s="278"/>
      <c r="D11" s="40" t="s">
        <v>83</v>
      </c>
      <c r="E11" s="40">
        <v>1</v>
      </c>
      <c r="F11" s="41">
        <v>0</v>
      </c>
      <c r="G11" s="41">
        <v>0</v>
      </c>
      <c r="H11" s="219" t="str">
        <f>IMSUB(G11, F11)</f>
        <v>0</v>
      </c>
      <c r="I11" s="40" t="s">
        <v>61</v>
      </c>
      <c r="J11">
        <v>466851</v>
      </c>
    </row>
    <row r="12" spans="1:10">
      <c r="A12" s="44">
        <v>44322</v>
      </c>
      <c r="B12" s="249" t="s">
        <v>63</v>
      </c>
      <c r="C12" s="250"/>
      <c r="D12" s="1" t="s">
        <v>64</v>
      </c>
      <c r="E12" s="1">
        <v>1</v>
      </c>
      <c r="F12" s="37">
        <v>23</v>
      </c>
      <c r="G12" s="37">
        <v>23</v>
      </c>
      <c r="H12" s="14" t="str">
        <f t="shared" ref="H12:H48" si="1">IMSUB(G12, F12)</f>
        <v>0</v>
      </c>
      <c r="I12" s="5"/>
    </row>
    <row r="13" spans="1:10">
      <c r="A13" s="44">
        <v>44323</v>
      </c>
      <c r="B13" s="249" t="s">
        <v>65</v>
      </c>
      <c r="C13" s="250"/>
      <c r="D13" s="1" t="s">
        <v>66</v>
      </c>
      <c r="E13" s="1">
        <v>1</v>
      </c>
      <c r="F13" s="37">
        <v>155.5</v>
      </c>
      <c r="G13" s="37">
        <v>155.5</v>
      </c>
      <c r="H13" s="14" t="str">
        <f t="shared" si="1"/>
        <v>0</v>
      </c>
      <c r="I13" s="5"/>
    </row>
    <row r="14" spans="1:10">
      <c r="A14" s="44">
        <v>44324</v>
      </c>
      <c r="B14" s="249" t="s">
        <v>67</v>
      </c>
      <c r="C14" s="250"/>
      <c r="D14" s="1" t="s">
        <v>71</v>
      </c>
      <c r="E14" s="1">
        <v>1</v>
      </c>
      <c r="F14" s="37">
        <v>328.2</v>
      </c>
      <c r="G14" s="37">
        <v>328.2</v>
      </c>
      <c r="H14" s="14" t="str">
        <f t="shared" si="1"/>
        <v>0</v>
      </c>
      <c r="I14" s="5"/>
    </row>
    <row r="15" spans="1:10">
      <c r="A15" s="44">
        <v>44324</v>
      </c>
      <c r="B15" s="249" t="s">
        <v>68</v>
      </c>
      <c r="C15" s="250"/>
      <c r="D15" s="1" t="s">
        <v>70</v>
      </c>
      <c r="E15" s="1">
        <v>1</v>
      </c>
      <c r="F15" s="37">
        <v>180</v>
      </c>
      <c r="G15" s="37">
        <v>180</v>
      </c>
      <c r="H15" s="14" t="str">
        <f t="shared" si="1"/>
        <v>0</v>
      </c>
      <c r="I15" s="5"/>
    </row>
    <row r="16" spans="1:10">
      <c r="A16" s="44">
        <v>44324</v>
      </c>
      <c r="B16" s="249" t="s">
        <v>69</v>
      </c>
      <c r="C16" s="250"/>
      <c r="D16" s="1" t="s">
        <v>74</v>
      </c>
      <c r="E16" s="1">
        <v>1</v>
      </c>
      <c r="F16" s="37">
        <v>74.8</v>
      </c>
      <c r="G16" s="37">
        <v>74.8</v>
      </c>
      <c r="H16" s="14" t="str">
        <f t="shared" si="1"/>
        <v>0</v>
      </c>
      <c r="I16" s="5"/>
    </row>
    <row r="17" spans="1:10">
      <c r="A17" s="44">
        <v>44324</v>
      </c>
      <c r="B17" s="249" t="s">
        <v>72</v>
      </c>
      <c r="C17" s="250"/>
      <c r="D17" s="1" t="s">
        <v>73</v>
      </c>
      <c r="E17" s="1">
        <v>1</v>
      </c>
      <c r="F17" s="37">
        <v>100</v>
      </c>
      <c r="G17" s="37">
        <v>100</v>
      </c>
      <c r="H17" s="14" t="str">
        <f t="shared" si="1"/>
        <v>0</v>
      </c>
      <c r="I17" s="5">
        <v>45.72</v>
      </c>
      <c r="J17">
        <v>2611</v>
      </c>
    </row>
    <row r="18" spans="1:10">
      <c r="A18" s="53">
        <v>44325</v>
      </c>
      <c r="B18" s="273" t="s">
        <v>75</v>
      </c>
      <c r="C18" s="274"/>
      <c r="D18" s="54" t="s">
        <v>76</v>
      </c>
      <c r="E18" s="54">
        <v>1</v>
      </c>
      <c r="F18" s="55">
        <v>200</v>
      </c>
      <c r="G18" s="55">
        <v>200</v>
      </c>
      <c r="H18" s="56" t="str">
        <f t="shared" si="1"/>
        <v>0</v>
      </c>
      <c r="I18" s="57"/>
    </row>
    <row r="19" spans="1:10">
      <c r="A19" s="44">
        <v>44326</v>
      </c>
      <c r="B19" s="249" t="s">
        <v>77</v>
      </c>
      <c r="C19" s="250"/>
      <c r="D19" s="1" t="s">
        <v>78</v>
      </c>
      <c r="E19" s="1">
        <v>1</v>
      </c>
      <c r="F19" s="37">
        <v>27</v>
      </c>
      <c r="G19" s="37">
        <v>27</v>
      </c>
      <c r="H19" s="14" t="str">
        <f t="shared" si="1"/>
        <v>0</v>
      </c>
      <c r="I19" s="5">
        <v>85.87</v>
      </c>
      <c r="J19">
        <v>4937</v>
      </c>
    </row>
    <row r="20" spans="1:10">
      <c r="A20" s="44">
        <v>44327</v>
      </c>
      <c r="B20" s="249" t="s">
        <v>79</v>
      </c>
      <c r="C20" s="250"/>
      <c r="D20" s="1" t="s">
        <v>80</v>
      </c>
      <c r="E20" s="1">
        <v>1</v>
      </c>
      <c r="F20" s="37">
        <v>73</v>
      </c>
      <c r="G20" s="37">
        <v>73</v>
      </c>
      <c r="H20" s="14" t="str">
        <f t="shared" si="1"/>
        <v>0</v>
      </c>
      <c r="I20" s="5"/>
    </row>
    <row r="21" spans="1:10">
      <c r="A21" s="44">
        <v>44330</v>
      </c>
      <c r="B21" s="249" t="s">
        <v>81</v>
      </c>
      <c r="C21" s="250"/>
      <c r="D21" s="1" t="s">
        <v>82</v>
      </c>
      <c r="E21" s="1">
        <v>1</v>
      </c>
      <c r="F21" s="37">
        <v>40.5</v>
      </c>
      <c r="G21" s="37">
        <v>40.5</v>
      </c>
      <c r="H21" s="14" t="str">
        <f t="shared" si="1"/>
        <v>0</v>
      </c>
      <c r="I21" s="5"/>
    </row>
    <row r="22" spans="1:10">
      <c r="A22" s="44">
        <v>44331</v>
      </c>
      <c r="B22" s="249" t="s">
        <v>84</v>
      </c>
      <c r="C22" s="250"/>
      <c r="D22" s="1" t="s">
        <v>85</v>
      </c>
      <c r="E22" s="1">
        <v>1</v>
      </c>
      <c r="F22" s="37">
        <v>88</v>
      </c>
      <c r="G22" s="37">
        <v>88</v>
      </c>
      <c r="H22" s="14" t="str">
        <f t="shared" si="1"/>
        <v>0</v>
      </c>
      <c r="I22" s="5"/>
    </row>
    <row r="23" spans="1:10">
      <c r="A23" s="44">
        <v>44331</v>
      </c>
      <c r="B23" s="249" t="s">
        <v>86</v>
      </c>
      <c r="C23" s="250"/>
      <c r="D23" s="1" t="s">
        <v>87</v>
      </c>
      <c r="E23" s="1">
        <v>1</v>
      </c>
      <c r="F23" s="37">
        <v>100</v>
      </c>
      <c r="G23" s="37">
        <v>100</v>
      </c>
      <c r="H23" s="14" t="str">
        <f t="shared" si="1"/>
        <v>0</v>
      </c>
      <c r="I23" s="5">
        <v>56.52</v>
      </c>
      <c r="J23">
        <v>3305</v>
      </c>
    </row>
    <row r="24" spans="1:10">
      <c r="A24" s="53">
        <v>44332</v>
      </c>
      <c r="B24" s="273" t="s">
        <v>88</v>
      </c>
      <c r="C24" s="274"/>
      <c r="D24" s="54" t="s">
        <v>89</v>
      </c>
      <c r="E24" s="54">
        <v>1</v>
      </c>
      <c r="F24" s="55">
        <v>200</v>
      </c>
      <c r="G24" s="55">
        <v>200</v>
      </c>
      <c r="H24" s="56" t="str">
        <f t="shared" si="1"/>
        <v>0</v>
      </c>
      <c r="I24" s="57"/>
    </row>
    <row r="25" spans="1:10">
      <c r="A25" s="44">
        <v>44332</v>
      </c>
      <c r="B25" s="249" t="s">
        <v>90</v>
      </c>
      <c r="C25" s="250"/>
      <c r="D25" s="1" t="s">
        <v>91</v>
      </c>
      <c r="E25" s="1">
        <v>1</v>
      </c>
      <c r="F25" s="37">
        <v>1</v>
      </c>
      <c r="G25" s="37">
        <v>1</v>
      </c>
      <c r="H25" s="14" t="str">
        <f t="shared" si="1"/>
        <v>0</v>
      </c>
      <c r="I25" s="5"/>
    </row>
    <row r="26" spans="1:10">
      <c r="A26" s="44">
        <v>44334</v>
      </c>
      <c r="B26" s="249" t="s">
        <v>92</v>
      </c>
      <c r="C26" s="250"/>
      <c r="D26" s="1" t="s">
        <v>93</v>
      </c>
      <c r="E26" s="1">
        <v>1</v>
      </c>
      <c r="F26" s="37">
        <v>25</v>
      </c>
      <c r="G26" s="37">
        <v>25</v>
      </c>
      <c r="H26" s="14" t="str">
        <f t="shared" si="1"/>
        <v>0</v>
      </c>
      <c r="I26" s="5"/>
    </row>
    <row r="27" spans="1:10">
      <c r="A27" s="44">
        <v>44335</v>
      </c>
      <c r="B27" s="249" t="s">
        <v>79</v>
      </c>
      <c r="C27" s="250"/>
      <c r="D27" s="1" t="s">
        <v>95</v>
      </c>
      <c r="E27" s="1">
        <v>1</v>
      </c>
      <c r="F27" s="37">
        <v>12</v>
      </c>
      <c r="G27" s="37">
        <v>12</v>
      </c>
      <c r="H27" s="14" t="str">
        <f t="shared" si="1"/>
        <v>0</v>
      </c>
      <c r="I27" s="5"/>
    </row>
    <row r="28" spans="1:10">
      <c r="A28" s="44">
        <v>44336</v>
      </c>
      <c r="B28" s="249" t="s">
        <v>96</v>
      </c>
      <c r="C28" s="250"/>
      <c r="D28" s="20" t="s">
        <v>97</v>
      </c>
      <c r="E28" s="20">
        <v>1</v>
      </c>
      <c r="F28" s="37">
        <v>31</v>
      </c>
      <c r="G28" s="37">
        <v>31</v>
      </c>
      <c r="H28" s="14" t="str">
        <f t="shared" si="1"/>
        <v>0</v>
      </c>
      <c r="I28" s="141" t="s">
        <v>100</v>
      </c>
    </row>
    <row r="29" spans="1:10">
      <c r="A29" s="44">
        <v>44336</v>
      </c>
      <c r="B29" s="251" t="s">
        <v>98</v>
      </c>
      <c r="C29" s="252"/>
      <c r="D29" s="20" t="s">
        <v>99</v>
      </c>
      <c r="E29" s="1">
        <v>1</v>
      </c>
      <c r="F29" s="37">
        <v>61</v>
      </c>
      <c r="G29" s="37">
        <v>61</v>
      </c>
      <c r="H29" s="14" t="str">
        <f t="shared" si="1"/>
        <v>0</v>
      </c>
      <c r="I29" s="64">
        <v>200</v>
      </c>
      <c r="J29">
        <v>11606</v>
      </c>
    </row>
    <row r="30" spans="1:10">
      <c r="A30" s="44">
        <v>44337</v>
      </c>
      <c r="B30" s="266" t="s">
        <v>101</v>
      </c>
      <c r="C30" s="266"/>
      <c r="D30" s="1" t="s">
        <v>102</v>
      </c>
      <c r="E30" s="1">
        <v>1</v>
      </c>
      <c r="F30" s="37">
        <v>300</v>
      </c>
      <c r="G30" s="37">
        <v>300</v>
      </c>
      <c r="H30" s="14" t="str">
        <f t="shared" si="1"/>
        <v>0</v>
      </c>
      <c r="I30" s="46"/>
    </row>
    <row r="31" spans="1:10">
      <c r="A31" s="44">
        <v>44337</v>
      </c>
      <c r="B31" s="266" t="s">
        <v>103</v>
      </c>
      <c r="C31" s="266"/>
      <c r="D31" s="1" t="s">
        <v>104</v>
      </c>
      <c r="E31" s="1">
        <v>1</v>
      </c>
      <c r="F31" s="37">
        <v>23</v>
      </c>
      <c r="G31" s="37">
        <v>23</v>
      </c>
      <c r="H31" s="14" t="str">
        <f t="shared" si="1"/>
        <v>0</v>
      </c>
      <c r="I31" s="5"/>
    </row>
    <row r="32" spans="1:10">
      <c r="A32" s="48">
        <v>44337</v>
      </c>
      <c r="B32" s="272" t="s">
        <v>105</v>
      </c>
      <c r="C32" s="272"/>
      <c r="D32" s="49" t="s">
        <v>106</v>
      </c>
      <c r="E32" s="49">
        <v>1</v>
      </c>
      <c r="F32" s="50">
        <v>0</v>
      </c>
      <c r="G32" s="50">
        <v>0</v>
      </c>
      <c r="H32" s="51" t="str">
        <f t="shared" si="1"/>
        <v>0</v>
      </c>
      <c r="I32" s="52">
        <v>675</v>
      </c>
      <c r="J32">
        <v>39052</v>
      </c>
    </row>
    <row r="33" spans="1:10">
      <c r="A33" s="44">
        <v>44337</v>
      </c>
      <c r="B33" s="266" t="s">
        <v>107</v>
      </c>
      <c r="C33" s="266"/>
      <c r="D33" s="1" t="s">
        <v>108</v>
      </c>
      <c r="E33" s="1">
        <v>1</v>
      </c>
      <c r="F33" s="37">
        <v>3</v>
      </c>
      <c r="G33" s="37">
        <v>3</v>
      </c>
      <c r="H33" s="14" t="str">
        <f t="shared" si="1"/>
        <v>0</v>
      </c>
      <c r="I33" s="46"/>
    </row>
    <row r="34" spans="1:10">
      <c r="A34" s="71">
        <v>44337</v>
      </c>
      <c r="B34" s="266" t="s">
        <v>110</v>
      </c>
      <c r="C34" s="266"/>
      <c r="D34" s="1" t="s">
        <v>109</v>
      </c>
      <c r="E34" s="1">
        <v>1</v>
      </c>
      <c r="F34" s="38">
        <v>60</v>
      </c>
      <c r="G34" s="38">
        <v>60</v>
      </c>
      <c r="H34" s="47" t="str">
        <f t="shared" si="1"/>
        <v>0</v>
      </c>
      <c r="I34" s="5"/>
    </row>
    <row r="35" spans="1:10">
      <c r="A35" s="72">
        <v>44338</v>
      </c>
      <c r="B35" s="279" t="s">
        <v>110</v>
      </c>
      <c r="C35" s="279"/>
      <c r="D35" s="61" t="s">
        <v>145</v>
      </c>
      <c r="E35" s="61">
        <v>1</v>
      </c>
      <c r="F35" s="62">
        <v>0</v>
      </c>
      <c r="G35" s="62">
        <v>0</v>
      </c>
      <c r="H35" s="63" t="str">
        <f t="shared" si="1"/>
        <v>0</v>
      </c>
      <c r="I35" s="64">
        <v>54</v>
      </c>
      <c r="J35">
        <v>3131</v>
      </c>
    </row>
    <row r="36" spans="1:10">
      <c r="A36" s="71">
        <v>44338</v>
      </c>
      <c r="B36" s="266" t="s">
        <v>114</v>
      </c>
      <c r="C36" s="266"/>
      <c r="D36" s="1" t="s">
        <v>115</v>
      </c>
      <c r="E36" s="1">
        <v>1</v>
      </c>
      <c r="F36" s="38">
        <v>17</v>
      </c>
      <c r="G36" s="38">
        <v>17</v>
      </c>
      <c r="H36" s="47" t="str">
        <f t="shared" si="1"/>
        <v>0</v>
      </c>
      <c r="I36" s="58">
        <f>SUM(I17,I19,I23,I29,I32,I35)</f>
        <v>1117.1100000000001</v>
      </c>
      <c r="J36">
        <v>64642</v>
      </c>
    </row>
    <row r="37" spans="1:10">
      <c r="A37" s="75">
        <v>44339</v>
      </c>
      <c r="B37" s="280" t="s">
        <v>111</v>
      </c>
      <c r="C37" s="280"/>
      <c r="D37" s="76" t="s">
        <v>112</v>
      </c>
      <c r="E37" s="76">
        <v>1</v>
      </c>
      <c r="F37" s="77">
        <v>1300</v>
      </c>
      <c r="G37" s="77">
        <v>1300</v>
      </c>
      <c r="H37" s="78" t="str">
        <f t="shared" si="1"/>
        <v>0</v>
      </c>
      <c r="I37" s="79"/>
    </row>
    <row r="38" spans="1:10">
      <c r="A38" s="53">
        <v>44339</v>
      </c>
      <c r="B38" s="273" t="s">
        <v>65</v>
      </c>
      <c r="C38" s="274"/>
      <c r="D38" s="54" t="s">
        <v>151</v>
      </c>
      <c r="E38" s="54">
        <v>1</v>
      </c>
      <c r="F38" s="59">
        <v>200</v>
      </c>
      <c r="G38" s="59">
        <v>200</v>
      </c>
      <c r="H38" s="60" t="str">
        <f t="shared" si="1"/>
        <v>0</v>
      </c>
      <c r="I38" s="57"/>
    </row>
    <row r="39" spans="1:10">
      <c r="A39" s="71">
        <v>44339</v>
      </c>
      <c r="B39" s="249" t="s">
        <v>113</v>
      </c>
      <c r="C39" s="250"/>
      <c r="D39" s="1" t="s">
        <v>116</v>
      </c>
      <c r="E39" s="1">
        <v>1</v>
      </c>
      <c r="F39" s="38">
        <v>47</v>
      </c>
      <c r="G39" s="38">
        <v>47</v>
      </c>
      <c r="H39" s="47" t="str">
        <f t="shared" si="1"/>
        <v>0</v>
      </c>
      <c r="I39" s="5"/>
    </row>
    <row r="40" spans="1:10">
      <c r="A40" s="71">
        <v>44344</v>
      </c>
      <c r="B40" s="266" t="s">
        <v>117</v>
      </c>
      <c r="C40" s="266"/>
      <c r="D40" s="1" t="s">
        <v>118</v>
      </c>
      <c r="E40" s="1">
        <v>1</v>
      </c>
      <c r="F40" s="38">
        <v>49</v>
      </c>
      <c r="G40" s="38">
        <v>49</v>
      </c>
      <c r="H40" s="47" t="str">
        <f t="shared" si="1"/>
        <v>0</v>
      </c>
      <c r="I40" s="5"/>
    </row>
    <row r="41" spans="1:10">
      <c r="A41" s="72">
        <v>44346</v>
      </c>
      <c r="B41" s="279" t="s">
        <v>119</v>
      </c>
      <c r="C41" s="279"/>
      <c r="D41" s="61" t="s">
        <v>120</v>
      </c>
      <c r="E41" s="61">
        <v>1</v>
      </c>
      <c r="F41" s="62">
        <v>0</v>
      </c>
      <c r="G41" s="62">
        <v>0</v>
      </c>
      <c r="H41" s="63" t="str">
        <f t="shared" si="1"/>
        <v>0</v>
      </c>
      <c r="I41" s="64">
        <v>607.39</v>
      </c>
      <c r="J41">
        <v>34597</v>
      </c>
    </row>
    <row r="42" spans="1:10">
      <c r="A42" s="71">
        <v>44346</v>
      </c>
      <c r="B42" s="266" t="s">
        <v>121</v>
      </c>
      <c r="C42" s="266"/>
      <c r="D42" s="1" t="s">
        <v>122</v>
      </c>
      <c r="E42" s="1">
        <v>1</v>
      </c>
      <c r="F42" s="38">
        <v>-212</v>
      </c>
      <c r="G42" s="38">
        <v>-212</v>
      </c>
      <c r="H42" s="47" t="str">
        <f t="shared" si="1"/>
        <v>0</v>
      </c>
      <c r="I42" s="82">
        <v>218.9</v>
      </c>
    </row>
    <row r="43" spans="1:10">
      <c r="A43" s="71">
        <v>44346</v>
      </c>
      <c r="B43" s="266" t="s">
        <v>123</v>
      </c>
      <c r="C43" s="266"/>
      <c r="D43" s="1" t="s">
        <v>124</v>
      </c>
      <c r="E43" s="1">
        <v>1</v>
      </c>
      <c r="F43" s="38">
        <v>100</v>
      </c>
      <c r="G43" s="38">
        <v>100</v>
      </c>
      <c r="H43" s="47" t="str">
        <f t="shared" si="1"/>
        <v>0</v>
      </c>
      <c r="I43" s="5"/>
    </row>
    <row r="44" spans="1:10">
      <c r="A44" s="71">
        <v>44346</v>
      </c>
      <c r="B44" s="266" t="s">
        <v>125</v>
      </c>
      <c r="C44" s="266"/>
      <c r="D44" s="1" t="s">
        <v>126</v>
      </c>
      <c r="E44" s="1">
        <v>1</v>
      </c>
      <c r="F44" s="38">
        <v>200</v>
      </c>
      <c r="G44" s="38">
        <v>200</v>
      </c>
      <c r="H44" s="47" t="str">
        <f t="shared" si="1"/>
        <v>0</v>
      </c>
      <c r="I44" s="5"/>
    </row>
    <row r="45" spans="1:10">
      <c r="A45" s="73">
        <v>44346</v>
      </c>
      <c r="B45" s="279" t="s">
        <v>129</v>
      </c>
      <c r="C45" s="279"/>
      <c r="D45" s="61" t="s">
        <v>130</v>
      </c>
      <c r="E45" s="61">
        <v>1</v>
      </c>
      <c r="F45" s="62">
        <v>0</v>
      </c>
      <c r="G45" s="62">
        <v>0</v>
      </c>
      <c r="H45" s="63" t="str">
        <f t="shared" si="1"/>
        <v>0</v>
      </c>
      <c r="I45" s="64">
        <v>61.4</v>
      </c>
      <c r="J45">
        <v>3496</v>
      </c>
    </row>
    <row r="46" spans="1:10">
      <c r="A46" s="71">
        <v>44346</v>
      </c>
      <c r="B46" s="266" t="s">
        <v>127</v>
      </c>
      <c r="C46" s="266"/>
      <c r="D46" s="1" t="s">
        <v>128</v>
      </c>
      <c r="E46" s="36">
        <v>1</v>
      </c>
      <c r="F46" s="38">
        <v>-140</v>
      </c>
      <c r="G46" s="38">
        <v>-140</v>
      </c>
      <c r="H46" s="14" t="str">
        <f t="shared" si="1"/>
        <v>0</v>
      </c>
      <c r="I46" s="83">
        <v>133.9</v>
      </c>
      <c r="J46">
        <v>7634</v>
      </c>
    </row>
    <row r="47" spans="1:10">
      <c r="A47" s="71">
        <v>44346</v>
      </c>
      <c r="B47" s="266" t="s">
        <v>131</v>
      </c>
      <c r="C47" s="266"/>
      <c r="D47" s="1" t="s">
        <v>132</v>
      </c>
      <c r="E47" s="1">
        <v>1</v>
      </c>
      <c r="F47" s="38">
        <v>-3500</v>
      </c>
      <c r="G47" s="38">
        <v>-3500</v>
      </c>
      <c r="H47" s="47" t="str">
        <f t="shared" si="1"/>
        <v>0</v>
      </c>
      <c r="I47" s="5">
        <v>3500</v>
      </c>
      <c r="J47">
        <v>199873</v>
      </c>
    </row>
    <row r="48" spans="1:10" ht="18" thickBot="1">
      <c r="A48" s="74">
        <v>44346</v>
      </c>
      <c r="B48" s="282" t="s">
        <v>133</v>
      </c>
      <c r="C48" s="283"/>
      <c r="D48" s="67" t="s">
        <v>207</v>
      </c>
      <c r="E48" s="67">
        <v>1</v>
      </c>
      <c r="F48" s="68">
        <v>300</v>
      </c>
      <c r="G48" s="68">
        <v>300</v>
      </c>
      <c r="H48" s="69" t="str">
        <f t="shared" si="1"/>
        <v>0</v>
      </c>
      <c r="I48" s="70"/>
    </row>
    <row r="49" spans="1:9">
      <c r="A49" s="80" t="s">
        <v>134</v>
      </c>
      <c r="B49" s="281" t="s">
        <v>135</v>
      </c>
      <c r="C49" s="281"/>
      <c r="D49" s="81" t="s">
        <v>136</v>
      </c>
      <c r="E49" s="2"/>
      <c r="F49" s="65"/>
      <c r="G49" s="65"/>
      <c r="H49" s="66"/>
      <c r="I49" s="2"/>
    </row>
    <row r="50" spans="1:9">
      <c r="F50" s="65"/>
      <c r="G50" s="65"/>
      <c r="H50" s="66"/>
    </row>
    <row r="51" spans="1:9">
      <c r="F51" s="65"/>
      <c r="G51" s="65"/>
      <c r="H51" s="66"/>
    </row>
  </sheetData>
  <mergeCells count="48">
    <mergeCell ref="B49:C49"/>
    <mergeCell ref="B44:C44"/>
    <mergeCell ref="B45:C45"/>
    <mergeCell ref="B46:C46"/>
    <mergeCell ref="B47:C47"/>
    <mergeCell ref="B48:C48"/>
    <mergeCell ref="B40:C40"/>
    <mergeCell ref="B41:C41"/>
    <mergeCell ref="B42:C42"/>
    <mergeCell ref="B43:C43"/>
    <mergeCell ref="B35:C35"/>
    <mergeCell ref="B36:C36"/>
    <mergeCell ref="B37:C37"/>
    <mergeCell ref="B38:C38"/>
    <mergeCell ref="B39:C39"/>
    <mergeCell ref="B13:C13"/>
    <mergeCell ref="A1:I1"/>
    <mergeCell ref="A2:B2"/>
    <mergeCell ref="A3:B3"/>
    <mergeCell ref="A4:B4"/>
    <mergeCell ref="B6:C6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2:C32"/>
    <mergeCell ref="B33:C33"/>
    <mergeCell ref="B34:C34"/>
    <mergeCell ref="B26:C26"/>
    <mergeCell ref="B27:C27"/>
    <mergeCell ref="B28:C28"/>
    <mergeCell ref="B29:C29"/>
    <mergeCell ref="B30:C30"/>
    <mergeCell ref="B31:C31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19" zoomScale="85" zoomScaleNormal="85" workbookViewId="0">
      <selection activeCell="A36" sqref="A36:I36"/>
    </sheetView>
  </sheetViews>
  <sheetFormatPr defaultRowHeight="17.399999999999999"/>
  <cols>
    <col min="1" max="2" width="12.19921875" customWidth="1"/>
    <col min="3" max="3" width="15.8984375" customWidth="1"/>
    <col min="4" max="4" width="54.5" customWidth="1"/>
    <col min="5" max="5" width="7.3984375" customWidth="1"/>
    <col min="6" max="7" width="12.296875" customWidth="1"/>
    <col min="8" max="8" width="11.5" customWidth="1"/>
    <col min="9" max="9" width="10.5" customWidth="1"/>
  </cols>
  <sheetData>
    <row r="1" spans="1:11" ht="25.8" thickBot="1">
      <c r="A1" s="253" t="s">
        <v>13</v>
      </c>
      <c r="B1" s="254"/>
      <c r="C1" s="254"/>
      <c r="D1" s="254"/>
      <c r="E1" s="254"/>
      <c r="F1" s="254"/>
      <c r="G1" s="254"/>
      <c r="H1" s="254"/>
      <c r="I1" s="255"/>
    </row>
    <row r="2" spans="1:11" ht="18" thickTop="1">
      <c r="A2" s="256" t="s">
        <v>0</v>
      </c>
      <c r="B2" s="257"/>
      <c r="C2" s="32">
        <v>4864</v>
      </c>
      <c r="D2" s="2" t="s">
        <v>141</v>
      </c>
      <c r="E2" s="2"/>
      <c r="F2" s="2"/>
      <c r="G2" s="2"/>
      <c r="H2" s="89"/>
      <c r="I2" s="43" t="s">
        <v>137</v>
      </c>
    </row>
    <row r="3" spans="1:11">
      <c r="A3" s="258" t="s">
        <v>1</v>
      </c>
      <c r="B3" s="259"/>
      <c r="C3" s="33">
        <f>SUM(G7:G42)</f>
        <v>3564</v>
      </c>
      <c r="D3" s="2"/>
      <c r="E3" s="2"/>
      <c r="F3" s="2"/>
      <c r="G3" s="2"/>
      <c r="H3" s="86"/>
      <c r="I3" s="5" t="s">
        <v>138</v>
      </c>
    </row>
    <row r="4" spans="1:11" ht="18" thickBot="1">
      <c r="A4" s="260" t="s">
        <v>2</v>
      </c>
      <c r="B4" s="261"/>
      <c r="C4" s="35" t="str">
        <f>USDOLLAR(IMSUB(C2, C3), 2)</f>
        <v>$1,300.00</v>
      </c>
      <c r="D4" s="2"/>
      <c r="E4" s="2"/>
      <c r="F4" s="2"/>
      <c r="G4" s="2"/>
      <c r="H4" s="87"/>
      <c r="I4" s="5" t="s">
        <v>139</v>
      </c>
    </row>
    <row r="5" spans="1:11" ht="18" thickBot="1">
      <c r="A5" s="4"/>
      <c r="B5" s="2"/>
      <c r="C5" s="2"/>
      <c r="D5" s="2"/>
      <c r="E5" s="2"/>
      <c r="F5" s="2"/>
      <c r="G5" s="2"/>
      <c r="H5" s="88"/>
      <c r="I5" s="8" t="s">
        <v>140</v>
      </c>
    </row>
    <row r="6" spans="1:11" ht="18" thickBot="1">
      <c r="A6" s="11" t="s">
        <v>3</v>
      </c>
      <c r="B6" s="262" t="s">
        <v>5</v>
      </c>
      <c r="C6" s="263"/>
      <c r="D6" s="12" t="s">
        <v>4</v>
      </c>
      <c r="E6" s="12" t="s">
        <v>12</v>
      </c>
      <c r="F6" s="12" t="s">
        <v>10</v>
      </c>
      <c r="G6" s="12" t="s">
        <v>11</v>
      </c>
      <c r="H6" s="84" t="s">
        <v>7</v>
      </c>
      <c r="I6" s="85" t="s">
        <v>94</v>
      </c>
    </row>
    <row r="7" spans="1:11">
      <c r="A7" s="106">
        <v>44348</v>
      </c>
      <c r="B7" s="300" t="s">
        <v>147</v>
      </c>
      <c r="C7" s="301"/>
      <c r="D7" s="91" t="s">
        <v>146</v>
      </c>
      <c r="E7" s="91">
        <v>1</v>
      </c>
      <c r="F7" s="92">
        <v>46</v>
      </c>
      <c r="G7" s="92">
        <v>46</v>
      </c>
      <c r="H7" s="93" t="str">
        <f>IMSUB(G7, F7)</f>
        <v>0</v>
      </c>
      <c r="I7" s="94"/>
    </row>
    <row r="8" spans="1:11">
      <c r="A8" s="107">
        <v>44348</v>
      </c>
      <c r="B8" s="284" t="s">
        <v>142</v>
      </c>
      <c r="C8" s="285"/>
      <c r="D8" s="95" t="s">
        <v>148</v>
      </c>
      <c r="E8" s="95">
        <v>1</v>
      </c>
      <c r="F8" s="96">
        <v>46</v>
      </c>
      <c r="G8" s="96">
        <v>46</v>
      </c>
      <c r="H8" s="97" t="str">
        <f t="shared" ref="H8:H9" si="0">IMSUB(G8, F8)</f>
        <v>0</v>
      </c>
      <c r="I8" s="90"/>
    </row>
    <row r="9" spans="1:11">
      <c r="A9" s="71">
        <v>44348</v>
      </c>
      <c r="B9" s="296" t="s">
        <v>143</v>
      </c>
      <c r="C9" s="297"/>
      <c r="D9" s="98" t="s">
        <v>144</v>
      </c>
      <c r="E9" s="98">
        <v>1</v>
      </c>
      <c r="F9" s="96">
        <v>23</v>
      </c>
      <c r="G9" s="96">
        <v>23</v>
      </c>
      <c r="H9" s="97" t="str">
        <f t="shared" si="0"/>
        <v>0</v>
      </c>
      <c r="I9" s="90"/>
    </row>
    <row r="10" spans="1:11">
      <c r="A10" s="71">
        <v>44351</v>
      </c>
      <c r="B10" s="284" t="s">
        <v>149</v>
      </c>
      <c r="C10" s="285"/>
      <c r="D10" s="95" t="s">
        <v>150</v>
      </c>
      <c r="E10" s="95">
        <v>1</v>
      </c>
      <c r="F10" s="96">
        <v>36</v>
      </c>
      <c r="G10" s="96">
        <v>36</v>
      </c>
      <c r="H10" s="97" t="str">
        <f>IMSUB(G10, F10)</f>
        <v>0</v>
      </c>
      <c r="I10" s="90"/>
      <c r="J10">
        <v>17250</v>
      </c>
      <c r="K10" t="s">
        <v>174</v>
      </c>
    </row>
    <row r="11" spans="1:11">
      <c r="A11" s="108">
        <v>44352</v>
      </c>
      <c r="B11" s="273" t="s">
        <v>65</v>
      </c>
      <c r="C11" s="274"/>
      <c r="D11" s="54" t="s">
        <v>151</v>
      </c>
      <c r="E11" s="54">
        <v>1</v>
      </c>
      <c r="F11" s="59">
        <v>200</v>
      </c>
      <c r="G11" s="59">
        <v>200</v>
      </c>
      <c r="H11" s="56" t="str">
        <f>IMSUB(G11, F11)</f>
        <v>0</v>
      </c>
      <c r="I11" s="109"/>
    </row>
    <row r="12" spans="1:11">
      <c r="A12" s="71">
        <v>44352</v>
      </c>
      <c r="B12" s="284" t="s">
        <v>152</v>
      </c>
      <c r="C12" s="285"/>
      <c r="D12" s="95" t="s">
        <v>153</v>
      </c>
      <c r="E12" s="95">
        <v>1</v>
      </c>
      <c r="F12" s="96">
        <v>15</v>
      </c>
      <c r="G12" s="96">
        <v>15</v>
      </c>
      <c r="H12" s="97" t="str">
        <f t="shared" ref="H12:H42" si="1">IMSUB(G12, F12)</f>
        <v>0</v>
      </c>
      <c r="I12" s="90"/>
    </row>
    <row r="13" spans="1:11">
      <c r="A13" s="72">
        <v>44352</v>
      </c>
      <c r="B13" s="298" t="s">
        <v>154</v>
      </c>
      <c r="C13" s="299"/>
      <c r="D13" s="110" t="s">
        <v>155</v>
      </c>
      <c r="E13" s="110">
        <v>1</v>
      </c>
      <c r="F13" s="111">
        <v>0</v>
      </c>
      <c r="G13" s="111">
        <v>0</v>
      </c>
      <c r="H13" s="112" t="str">
        <f t="shared" si="1"/>
        <v>0</v>
      </c>
      <c r="I13" s="113">
        <v>80.180000000000007</v>
      </c>
      <c r="J13">
        <v>4566</v>
      </c>
    </row>
    <row r="14" spans="1:11">
      <c r="A14" s="71">
        <v>44354</v>
      </c>
      <c r="B14" s="296" t="s">
        <v>143</v>
      </c>
      <c r="C14" s="297"/>
      <c r="D14" s="98" t="s">
        <v>156</v>
      </c>
      <c r="E14" s="95">
        <v>1</v>
      </c>
      <c r="F14" s="96">
        <v>24</v>
      </c>
      <c r="G14" s="96">
        <v>24</v>
      </c>
      <c r="H14" s="97" t="str">
        <f t="shared" si="1"/>
        <v>0</v>
      </c>
      <c r="I14" s="90"/>
    </row>
    <row r="15" spans="1:11">
      <c r="A15" s="71">
        <v>44354</v>
      </c>
      <c r="B15" s="284" t="s">
        <v>159</v>
      </c>
      <c r="C15" s="285"/>
      <c r="D15" s="95" t="s">
        <v>160</v>
      </c>
      <c r="E15" s="95">
        <v>1</v>
      </c>
      <c r="F15" s="96">
        <v>200</v>
      </c>
      <c r="G15" s="96">
        <v>200</v>
      </c>
      <c r="H15" s="97" t="str">
        <f t="shared" si="1"/>
        <v>0</v>
      </c>
      <c r="I15" s="90"/>
    </row>
    <row r="16" spans="1:11">
      <c r="A16" s="71">
        <v>44355</v>
      </c>
      <c r="B16" s="284" t="s">
        <v>157</v>
      </c>
      <c r="C16" s="285"/>
      <c r="D16" s="95" t="s">
        <v>158</v>
      </c>
      <c r="E16" s="95">
        <v>1</v>
      </c>
      <c r="F16" s="96">
        <v>60</v>
      </c>
      <c r="G16" s="96">
        <v>60</v>
      </c>
      <c r="H16" s="97" t="str">
        <f t="shared" si="1"/>
        <v>0</v>
      </c>
      <c r="I16" s="90"/>
    </row>
    <row r="17" spans="1:10">
      <c r="A17" s="71">
        <v>44355</v>
      </c>
      <c r="B17" s="284" t="s">
        <v>162</v>
      </c>
      <c r="C17" s="285"/>
      <c r="D17" s="95" t="s">
        <v>163</v>
      </c>
      <c r="E17" s="95">
        <v>1</v>
      </c>
      <c r="F17" s="96">
        <v>15</v>
      </c>
      <c r="G17" s="96">
        <v>15</v>
      </c>
      <c r="H17" s="97" t="str">
        <f t="shared" si="1"/>
        <v>0</v>
      </c>
      <c r="I17" s="90"/>
    </row>
    <row r="18" spans="1:10">
      <c r="A18" s="108">
        <v>44356</v>
      </c>
      <c r="B18" s="273" t="s">
        <v>65</v>
      </c>
      <c r="C18" s="274"/>
      <c r="D18" s="54" t="s">
        <v>161</v>
      </c>
      <c r="E18" s="54">
        <v>1</v>
      </c>
      <c r="F18" s="59">
        <v>600</v>
      </c>
      <c r="G18" s="59">
        <v>600</v>
      </c>
      <c r="H18" s="56" t="str">
        <f t="shared" ref="H18" si="2">IMSUB(G18, F18)</f>
        <v>0</v>
      </c>
      <c r="I18" s="114"/>
      <c r="J18" t="s">
        <v>164</v>
      </c>
    </row>
    <row r="19" spans="1:10">
      <c r="A19" s="71">
        <v>44358</v>
      </c>
      <c r="B19" s="284" t="s">
        <v>165</v>
      </c>
      <c r="C19" s="285"/>
      <c r="D19" s="95" t="s">
        <v>166</v>
      </c>
      <c r="E19" s="95">
        <v>1</v>
      </c>
      <c r="F19" s="96">
        <v>56</v>
      </c>
      <c r="G19" s="96">
        <v>56</v>
      </c>
      <c r="H19" s="97" t="str">
        <f t="shared" si="1"/>
        <v>0</v>
      </c>
      <c r="I19" s="90"/>
    </row>
    <row r="20" spans="1:10">
      <c r="A20" s="71">
        <v>44359</v>
      </c>
      <c r="B20" s="284" t="s">
        <v>167</v>
      </c>
      <c r="C20" s="285"/>
      <c r="D20" s="95" t="s">
        <v>170</v>
      </c>
      <c r="E20" s="95">
        <v>1</v>
      </c>
      <c r="F20" s="96">
        <v>145</v>
      </c>
      <c r="G20" s="96">
        <v>145</v>
      </c>
      <c r="H20" s="97" t="str">
        <f t="shared" si="1"/>
        <v>0</v>
      </c>
      <c r="I20" s="90"/>
    </row>
    <row r="21" spans="1:10">
      <c r="A21" s="71">
        <v>44359</v>
      </c>
      <c r="B21" s="284" t="s">
        <v>168</v>
      </c>
      <c r="C21" s="285"/>
      <c r="D21" s="95" t="s">
        <v>169</v>
      </c>
      <c r="E21" s="95">
        <v>1</v>
      </c>
      <c r="F21" s="96">
        <v>15</v>
      </c>
      <c r="G21" s="96">
        <v>15</v>
      </c>
      <c r="H21" s="97" t="str">
        <f t="shared" si="1"/>
        <v>0</v>
      </c>
      <c r="I21" s="90"/>
    </row>
    <row r="22" spans="1:10">
      <c r="A22" s="72">
        <v>44360</v>
      </c>
      <c r="B22" s="298" t="s">
        <v>154</v>
      </c>
      <c r="C22" s="299"/>
      <c r="D22" s="110" t="s">
        <v>171</v>
      </c>
      <c r="E22" s="110">
        <v>1</v>
      </c>
      <c r="F22" s="111">
        <v>0</v>
      </c>
      <c r="G22" s="111">
        <v>0</v>
      </c>
      <c r="H22" s="112" t="str">
        <f t="shared" si="1"/>
        <v>0</v>
      </c>
      <c r="I22" s="113">
        <v>975</v>
      </c>
      <c r="J22">
        <v>56511</v>
      </c>
    </row>
    <row r="23" spans="1:10">
      <c r="A23" s="71">
        <v>44361</v>
      </c>
      <c r="B23" s="284" t="s">
        <v>172</v>
      </c>
      <c r="C23" s="285"/>
      <c r="D23" s="95" t="s">
        <v>173</v>
      </c>
      <c r="E23" s="95">
        <v>1</v>
      </c>
      <c r="F23" s="96">
        <v>16</v>
      </c>
      <c r="G23" s="96">
        <v>16</v>
      </c>
      <c r="H23" s="97" t="str">
        <f t="shared" si="1"/>
        <v>0</v>
      </c>
      <c r="I23" s="90"/>
    </row>
    <row r="24" spans="1:10">
      <c r="A24" s="71">
        <v>44362</v>
      </c>
      <c r="B24" s="284" t="s">
        <v>175</v>
      </c>
      <c r="C24" s="285"/>
      <c r="D24" s="95" t="s">
        <v>176</v>
      </c>
      <c r="E24" s="95">
        <v>1</v>
      </c>
      <c r="F24" s="96">
        <v>6</v>
      </c>
      <c r="G24" s="96">
        <v>6</v>
      </c>
      <c r="H24" s="97" t="str">
        <f t="shared" si="1"/>
        <v>0</v>
      </c>
      <c r="I24" s="90"/>
      <c r="J24" s="115"/>
    </row>
    <row r="25" spans="1:10">
      <c r="A25" s="71">
        <v>44363</v>
      </c>
      <c r="B25" s="284" t="s">
        <v>79</v>
      </c>
      <c r="C25" s="285"/>
      <c r="D25" s="95" t="s">
        <v>177</v>
      </c>
      <c r="E25" s="95">
        <v>1</v>
      </c>
      <c r="F25" s="96">
        <v>17</v>
      </c>
      <c r="G25" s="96">
        <v>17</v>
      </c>
      <c r="H25" s="97" t="str">
        <f t="shared" si="1"/>
        <v>0</v>
      </c>
      <c r="I25" s="90"/>
    </row>
    <row r="26" spans="1:10">
      <c r="A26" s="71">
        <v>44365</v>
      </c>
      <c r="B26" s="284" t="s">
        <v>178</v>
      </c>
      <c r="C26" s="285"/>
      <c r="D26" s="95" t="s">
        <v>179</v>
      </c>
      <c r="E26" s="95">
        <v>1</v>
      </c>
      <c r="F26" s="96">
        <v>54</v>
      </c>
      <c r="G26" s="96">
        <v>54</v>
      </c>
      <c r="H26" s="97" t="str">
        <f t="shared" si="1"/>
        <v>0</v>
      </c>
      <c r="I26" s="90"/>
    </row>
    <row r="27" spans="1:10">
      <c r="A27" s="71">
        <v>44365</v>
      </c>
      <c r="B27" s="284" t="s">
        <v>180</v>
      </c>
      <c r="C27" s="285"/>
      <c r="D27" s="95" t="s">
        <v>181</v>
      </c>
      <c r="E27" s="95">
        <v>1</v>
      </c>
      <c r="F27" s="96">
        <v>64</v>
      </c>
      <c r="G27" s="96">
        <v>64</v>
      </c>
      <c r="H27" s="97" t="str">
        <f t="shared" si="1"/>
        <v>0</v>
      </c>
      <c r="I27" s="90"/>
    </row>
    <row r="28" spans="1:10">
      <c r="A28" s="71">
        <v>44365</v>
      </c>
      <c r="B28" s="284" t="s">
        <v>182</v>
      </c>
      <c r="C28" s="285"/>
      <c r="D28" s="99" t="s">
        <v>183</v>
      </c>
      <c r="E28" s="99">
        <v>1</v>
      </c>
      <c r="F28" s="96">
        <v>6</v>
      </c>
      <c r="G28" s="96">
        <v>6</v>
      </c>
      <c r="H28" s="97" t="str">
        <f t="shared" si="1"/>
        <v>0</v>
      </c>
      <c r="I28" s="100"/>
    </row>
    <row r="29" spans="1:10">
      <c r="A29" s="72">
        <v>44365</v>
      </c>
      <c r="B29" s="293" t="s">
        <v>184</v>
      </c>
      <c r="C29" s="294"/>
      <c r="D29" s="116" t="s">
        <v>185</v>
      </c>
      <c r="E29" s="110">
        <v>1</v>
      </c>
      <c r="F29" s="111">
        <v>0</v>
      </c>
      <c r="G29" s="111">
        <v>0</v>
      </c>
      <c r="H29" s="112" t="str">
        <f t="shared" si="1"/>
        <v>0</v>
      </c>
      <c r="I29" s="113">
        <v>250</v>
      </c>
      <c r="J29">
        <v>14187</v>
      </c>
    </row>
    <row r="30" spans="1:10">
      <c r="A30" s="71">
        <v>44365</v>
      </c>
      <c r="B30" s="292" t="s">
        <v>186</v>
      </c>
      <c r="C30" s="292"/>
      <c r="D30" s="95" t="s">
        <v>187</v>
      </c>
      <c r="E30" s="95">
        <v>1</v>
      </c>
      <c r="F30" s="96">
        <v>0</v>
      </c>
      <c r="G30" s="96">
        <v>0</v>
      </c>
      <c r="H30" s="97" t="str">
        <f t="shared" si="1"/>
        <v>0</v>
      </c>
      <c r="I30" s="90"/>
      <c r="J30">
        <v>74620</v>
      </c>
    </row>
    <row r="31" spans="1:10">
      <c r="A31" s="72">
        <v>44365</v>
      </c>
      <c r="B31" s="295" t="s">
        <v>189</v>
      </c>
      <c r="C31" s="295"/>
      <c r="D31" s="110" t="s">
        <v>190</v>
      </c>
      <c r="E31" s="110">
        <v>1</v>
      </c>
      <c r="F31" s="111">
        <v>0</v>
      </c>
      <c r="G31" s="111">
        <v>0</v>
      </c>
      <c r="H31" s="112" t="str">
        <f t="shared" si="1"/>
        <v>0</v>
      </c>
      <c r="I31" s="141" t="s">
        <v>100</v>
      </c>
      <c r="J31">
        <v>11342</v>
      </c>
    </row>
    <row r="32" spans="1:10">
      <c r="A32" s="71">
        <v>44366</v>
      </c>
      <c r="B32" s="284" t="s">
        <v>79</v>
      </c>
      <c r="C32" s="285"/>
      <c r="D32" s="101" t="s">
        <v>191</v>
      </c>
      <c r="E32" s="101">
        <v>1</v>
      </c>
      <c r="F32" s="96">
        <v>17</v>
      </c>
      <c r="G32" s="96">
        <v>17</v>
      </c>
      <c r="H32" s="102" t="str">
        <f t="shared" si="1"/>
        <v>0</v>
      </c>
      <c r="I32" s="103"/>
      <c r="J32" s="115"/>
    </row>
    <row r="33" spans="1:12">
      <c r="A33" s="71">
        <v>44366</v>
      </c>
      <c r="B33" s="284" t="s">
        <v>79</v>
      </c>
      <c r="C33" s="285"/>
      <c r="D33" s="95" t="s">
        <v>192</v>
      </c>
      <c r="E33" s="95">
        <v>1</v>
      </c>
      <c r="F33" s="96">
        <v>26</v>
      </c>
      <c r="G33" s="96">
        <v>26</v>
      </c>
      <c r="H33" s="97" t="str">
        <f t="shared" si="1"/>
        <v>0</v>
      </c>
      <c r="I33" s="90"/>
      <c r="J33" s="115"/>
    </row>
    <row r="34" spans="1:12">
      <c r="A34" s="71">
        <v>44372</v>
      </c>
      <c r="B34" s="292" t="s">
        <v>198</v>
      </c>
      <c r="C34" s="292"/>
      <c r="D34" s="95" t="s">
        <v>199</v>
      </c>
      <c r="E34" s="95">
        <v>1</v>
      </c>
      <c r="F34" s="96">
        <v>10</v>
      </c>
      <c r="G34" s="96">
        <v>10</v>
      </c>
      <c r="H34" s="104" t="str">
        <f t="shared" si="1"/>
        <v>0</v>
      </c>
      <c r="I34" s="90"/>
    </row>
    <row r="35" spans="1:12">
      <c r="A35" s="71">
        <v>44372</v>
      </c>
      <c r="B35" s="292" t="s">
        <v>197</v>
      </c>
      <c r="C35" s="292"/>
      <c r="D35" s="95" t="s">
        <v>200</v>
      </c>
      <c r="E35" s="95">
        <v>1</v>
      </c>
      <c r="F35" s="96">
        <v>12</v>
      </c>
      <c r="G35" s="96">
        <v>12</v>
      </c>
      <c r="H35" s="104" t="str">
        <f t="shared" si="1"/>
        <v>0</v>
      </c>
      <c r="I35" s="90"/>
    </row>
    <row r="36" spans="1:12">
      <c r="A36" s="72">
        <v>44372</v>
      </c>
      <c r="B36" s="295" t="s">
        <v>201</v>
      </c>
      <c r="C36" s="295"/>
      <c r="D36" s="110" t="s">
        <v>202</v>
      </c>
      <c r="E36" s="110">
        <v>1</v>
      </c>
      <c r="F36" s="111">
        <v>0</v>
      </c>
      <c r="G36" s="111">
        <v>0</v>
      </c>
      <c r="H36" s="140" t="str">
        <f t="shared" si="1"/>
        <v>0</v>
      </c>
      <c r="I36" s="191">
        <v>570</v>
      </c>
      <c r="J36">
        <v>570</v>
      </c>
      <c r="L36" s="119"/>
    </row>
    <row r="37" spans="1:12">
      <c r="A37" s="71">
        <v>44373</v>
      </c>
      <c r="B37" s="292" t="s">
        <v>193</v>
      </c>
      <c r="C37" s="292"/>
      <c r="D37" s="95" t="s">
        <v>194</v>
      </c>
      <c r="E37" s="101">
        <v>1</v>
      </c>
      <c r="F37" s="117">
        <v>5</v>
      </c>
      <c r="G37" s="117">
        <v>5</v>
      </c>
      <c r="H37" s="118" t="str">
        <f t="shared" si="1"/>
        <v>0</v>
      </c>
      <c r="I37" s="103"/>
      <c r="J37" s="130">
        <v>179046</v>
      </c>
      <c r="K37" t="s">
        <v>203</v>
      </c>
      <c r="L37" s="2"/>
    </row>
    <row r="38" spans="1:12">
      <c r="A38" s="71">
        <v>44373</v>
      </c>
      <c r="B38" s="284" t="s">
        <v>195</v>
      </c>
      <c r="C38" s="285"/>
      <c r="D38" s="95" t="s">
        <v>196</v>
      </c>
      <c r="E38" s="95">
        <v>1</v>
      </c>
      <c r="F38" s="96">
        <v>30</v>
      </c>
      <c r="G38" s="96">
        <v>30</v>
      </c>
      <c r="H38" s="104" t="str">
        <f t="shared" si="1"/>
        <v>0</v>
      </c>
      <c r="I38" s="90"/>
    </row>
    <row r="39" spans="1:12">
      <c r="A39" s="107">
        <v>44374</v>
      </c>
      <c r="B39" s="286" t="s">
        <v>79</v>
      </c>
      <c r="C39" s="287"/>
      <c r="D39" s="99" t="s">
        <v>289</v>
      </c>
      <c r="E39" s="99">
        <v>1</v>
      </c>
      <c r="F39" s="123">
        <v>20</v>
      </c>
      <c r="G39" s="123">
        <v>20</v>
      </c>
      <c r="H39" s="124" t="str">
        <f t="shared" si="1"/>
        <v>0</v>
      </c>
      <c r="I39" s="125"/>
    </row>
    <row r="40" spans="1:12">
      <c r="A40" s="107">
        <v>44377</v>
      </c>
      <c r="B40" s="288" t="s">
        <v>204</v>
      </c>
      <c r="C40" s="288"/>
      <c r="D40" s="99" t="s">
        <v>205</v>
      </c>
      <c r="E40" s="99">
        <v>1</v>
      </c>
      <c r="F40" s="123">
        <v>1300</v>
      </c>
      <c r="G40" s="123">
        <v>1300</v>
      </c>
      <c r="H40" s="124" t="str">
        <f t="shared" si="1"/>
        <v>0</v>
      </c>
      <c r="I40" s="125"/>
    </row>
    <row r="41" spans="1:12">
      <c r="A41" s="108">
        <v>44377</v>
      </c>
      <c r="B41" s="289" t="s">
        <v>206</v>
      </c>
      <c r="C41" s="289"/>
      <c r="D41" s="54" t="s">
        <v>447</v>
      </c>
      <c r="E41" s="54">
        <v>1</v>
      </c>
      <c r="F41" s="59">
        <v>150</v>
      </c>
      <c r="G41" s="59">
        <v>150</v>
      </c>
      <c r="H41" s="60" t="str">
        <f t="shared" si="1"/>
        <v>0</v>
      </c>
      <c r="I41" s="57"/>
    </row>
    <row r="42" spans="1:12" ht="18" thickBot="1">
      <c r="A42" s="221">
        <v>44377</v>
      </c>
      <c r="B42" s="290" t="s">
        <v>208</v>
      </c>
      <c r="C42" s="290"/>
      <c r="D42" s="222" t="s">
        <v>209</v>
      </c>
      <c r="E42" s="222">
        <v>1</v>
      </c>
      <c r="F42" s="223">
        <v>350</v>
      </c>
      <c r="G42" s="223">
        <v>350</v>
      </c>
      <c r="H42" s="224" t="str">
        <f t="shared" si="1"/>
        <v>0</v>
      </c>
      <c r="I42" s="225"/>
    </row>
    <row r="43" spans="1:12">
      <c r="A43" s="80" t="s">
        <v>134</v>
      </c>
      <c r="B43" s="281" t="s">
        <v>135</v>
      </c>
      <c r="C43" s="281"/>
      <c r="D43" s="81" t="s">
        <v>210</v>
      </c>
      <c r="E43" s="127"/>
      <c r="F43" s="128"/>
      <c r="G43" s="128"/>
      <c r="H43" s="129"/>
      <c r="I43" s="127"/>
    </row>
    <row r="44" spans="1:12">
      <c r="A44" s="126"/>
      <c r="B44" s="291"/>
      <c r="C44" s="291"/>
      <c r="D44" s="127"/>
      <c r="E44" s="127"/>
      <c r="F44" s="128"/>
      <c r="G44" s="128"/>
      <c r="H44" s="129"/>
      <c r="I44" s="127"/>
    </row>
    <row r="45" spans="1:12">
      <c r="A45" s="126"/>
      <c r="B45" s="291"/>
      <c r="C45" s="291"/>
      <c r="D45" s="127"/>
      <c r="E45" s="127"/>
      <c r="F45" s="128"/>
      <c r="G45" s="128"/>
      <c r="H45" s="129"/>
      <c r="I45" s="127"/>
    </row>
    <row r="46" spans="1:12">
      <c r="A46" s="126"/>
      <c r="B46" s="291"/>
      <c r="C46" s="291"/>
      <c r="D46" s="127"/>
      <c r="E46" s="127"/>
      <c r="F46" s="128"/>
      <c r="G46" s="128"/>
      <c r="H46" s="129"/>
      <c r="I46" s="127"/>
    </row>
    <row r="47" spans="1:12">
      <c r="A47" s="126"/>
      <c r="B47" s="291"/>
      <c r="C47" s="291"/>
      <c r="D47" s="127"/>
      <c r="E47" s="127"/>
      <c r="F47" s="128"/>
      <c r="G47" s="128"/>
      <c r="H47" s="129"/>
      <c r="I47" s="127"/>
    </row>
    <row r="48" spans="1:12">
      <c r="A48" s="126"/>
      <c r="B48" s="291"/>
      <c r="C48" s="291"/>
      <c r="D48" s="127"/>
      <c r="E48" s="127"/>
      <c r="F48" s="128"/>
      <c r="G48" s="128"/>
      <c r="H48" s="129"/>
      <c r="I48" s="127"/>
    </row>
    <row r="49" spans="1:9">
      <c r="A49" s="80"/>
      <c r="B49" s="281"/>
      <c r="C49" s="281"/>
      <c r="D49" s="81"/>
      <c r="E49" s="2"/>
      <c r="F49" s="65"/>
      <c r="G49" s="65"/>
      <c r="H49" s="66"/>
      <c r="I49" s="2"/>
    </row>
    <row r="50" spans="1:9">
      <c r="F50" s="65"/>
      <c r="G50" s="65"/>
      <c r="H50" s="66"/>
    </row>
    <row r="51" spans="1:9">
      <c r="F51" s="65"/>
      <c r="G51" s="65"/>
      <c r="H51" s="66"/>
    </row>
  </sheetData>
  <mergeCells count="48">
    <mergeCell ref="B13:C13"/>
    <mergeCell ref="A1:I1"/>
    <mergeCell ref="A2:B2"/>
    <mergeCell ref="A3:B3"/>
    <mergeCell ref="A4:B4"/>
    <mergeCell ref="B6:C6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39:C39"/>
    <mergeCell ref="B49:C4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46" zoomScale="85" zoomScaleNormal="85" workbookViewId="0">
      <selection activeCell="A49" sqref="A49:I49"/>
    </sheetView>
  </sheetViews>
  <sheetFormatPr defaultRowHeight="17.399999999999999"/>
  <cols>
    <col min="1" max="2" width="12.19921875" customWidth="1"/>
    <col min="3" max="3" width="15.8984375" customWidth="1"/>
    <col min="4" max="4" width="54.5" customWidth="1"/>
    <col min="5" max="5" width="7.3984375" customWidth="1"/>
    <col min="6" max="7" width="12.296875" customWidth="1"/>
    <col min="8" max="8" width="11.5" customWidth="1"/>
    <col min="9" max="9" width="10.5" customWidth="1"/>
  </cols>
  <sheetData>
    <row r="1" spans="1:10" ht="25.8" thickBot="1">
      <c r="A1" s="253" t="s">
        <v>13</v>
      </c>
      <c r="B1" s="254"/>
      <c r="C1" s="254"/>
      <c r="D1" s="254"/>
      <c r="E1" s="254"/>
      <c r="F1" s="254"/>
      <c r="G1" s="254"/>
      <c r="H1" s="254"/>
      <c r="I1" s="255"/>
    </row>
    <row r="2" spans="1:10" ht="18" thickTop="1">
      <c r="A2" s="256" t="s">
        <v>0</v>
      </c>
      <c r="B2" s="257"/>
      <c r="C2" s="32">
        <v>4800</v>
      </c>
      <c r="D2" s="2" t="s">
        <v>224</v>
      </c>
      <c r="E2" s="2"/>
      <c r="F2" s="2"/>
      <c r="G2" s="2"/>
      <c r="H2" s="89"/>
      <c r="I2" s="43" t="s">
        <v>137</v>
      </c>
    </row>
    <row r="3" spans="1:10">
      <c r="A3" s="258" t="s">
        <v>1</v>
      </c>
      <c r="B3" s="259"/>
      <c r="C3" s="33">
        <f>SUM(G7:G61)</f>
        <v>1280</v>
      </c>
      <c r="D3" s="2"/>
      <c r="E3" s="2"/>
      <c r="F3" s="2"/>
      <c r="G3" s="2"/>
      <c r="H3" s="86"/>
      <c r="I3" s="5" t="s">
        <v>138</v>
      </c>
    </row>
    <row r="4" spans="1:10" ht="18" thickBot="1">
      <c r="A4" s="260" t="s">
        <v>2</v>
      </c>
      <c r="B4" s="261"/>
      <c r="C4" s="35" t="str">
        <f>USDOLLAR(IMSUB(C2, C3), 2)</f>
        <v>$3,520.00</v>
      </c>
      <c r="D4" s="2"/>
      <c r="E4" s="2"/>
      <c r="F4" s="2"/>
      <c r="G4" s="2"/>
      <c r="H4" s="87"/>
      <c r="I4" s="5" t="s">
        <v>139</v>
      </c>
    </row>
    <row r="5" spans="1:10" ht="18" thickBot="1">
      <c r="A5" s="4"/>
      <c r="B5" s="2"/>
      <c r="C5" s="2"/>
      <c r="D5" s="2"/>
      <c r="E5" s="2"/>
      <c r="F5" s="2"/>
      <c r="G5" s="2"/>
      <c r="H5" s="88"/>
      <c r="I5" s="8" t="s">
        <v>140</v>
      </c>
    </row>
    <row r="6" spans="1:10" ht="18" thickBot="1">
      <c r="A6" s="11" t="s">
        <v>3</v>
      </c>
      <c r="B6" s="262" t="s">
        <v>5</v>
      </c>
      <c r="C6" s="263"/>
      <c r="D6" s="12" t="s">
        <v>4</v>
      </c>
      <c r="E6" s="12" t="s">
        <v>12</v>
      </c>
      <c r="F6" s="12" t="s">
        <v>10</v>
      </c>
      <c r="G6" s="12" t="s">
        <v>11</v>
      </c>
      <c r="H6" s="84" t="s">
        <v>7</v>
      </c>
      <c r="I6" s="85" t="s">
        <v>94</v>
      </c>
    </row>
    <row r="7" spans="1:10">
      <c r="A7" s="131">
        <v>44378</v>
      </c>
      <c r="B7" s="315" t="s">
        <v>212</v>
      </c>
      <c r="C7" s="316"/>
      <c r="D7" s="132" t="s">
        <v>211</v>
      </c>
      <c r="E7" s="132">
        <v>1</v>
      </c>
      <c r="F7" s="217">
        <v>0</v>
      </c>
      <c r="G7" s="217">
        <v>0</v>
      </c>
      <c r="H7" s="218" t="str">
        <f>IMSUB(G7, F7)</f>
        <v>0</v>
      </c>
      <c r="I7" s="133">
        <v>386.78</v>
      </c>
      <c r="J7">
        <v>22578</v>
      </c>
    </row>
    <row r="8" spans="1:10">
      <c r="A8" s="134">
        <v>44378</v>
      </c>
      <c r="B8" s="277" t="s">
        <v>58</v>
      </c>
      <c r="C8" s="278"/>
      <c r="D8" s="40" t="s">
        <v>213</v>
      </c>
      <c r="E8" s="40">
        <v>1</v>
      </c>
      <c r="F8" s="186">
        <v>0</v>
      </c>
      <c r="G8" s="186">
        <v>0</v>
      </c>
      <c r="H8" s="187" t="str">
        <f>IMSUB(G8, F8)</f>
        <v>0</v>
      </c>
      <c r="I8" s="40" t="s">
        <v>61</v>
      </c>
      <c r="J8">
        <v>478486</v>
      </c>
    </row>
    <row r="9" spans="1:10">
      <c r="A9" s="71">
        <v>44379</v>
      </c>
      <c r="B9" s="284" t="s">
        <v>79</v>
      </c>
      <c r="C9" s="285"/>
      <c r="D9" s="95" t="s">
        <v>235</v>
      </c>
      <c r="E9" s="98">
        <v>1</v>
      </c>
      <c r="F9" s="96">
        <v>52</v>
      </c>
      <c r="G9" s="96">
        <v>52</v>
      </c>
      <c r="H9" s="97" t="str">
        <f t="shared" ref="H9" si="0">IMSUB(G9, F9)</f>
        <v>0</v>
      </c>
      <c r="I9" s="90"/>
    </row>
    <row r="10" spans="1:10">
      <c r="A10" s="71">
        <v>44380</v>
      </c>
      <c r="B10" s="284" t="s">
        <v>79</v>
      </c>
      <c r="C10" s="285"/>
      <c r="D10" s="95" t="s">
        <v>230</v>
      </c>
      <c r="E10" s="95">
        <v>1</v>
      </c>
      <c r="F10" s="96">
        <v>24</v>
      </c>
      <c r="G10" s="96">
        <v>24</v>
      </c>
      <c r="H10" s="97" t="str">
        <f>IMSUB(G10, F10)</f>
        <v>0</v>
      </c>
      <c r="I10" s="90"/>
    </row>
    <row r="11" spans="1:10">
      <c r="A11" s="135">
        <v>44381</v>
      </c>
      <c r="B11" s="273" t="s">
        <v>65</v>
      </c>
      <c r="C11" s="274"/>
      <c r="D11" s="54" t="s">
        <v>76</v>
      </c>
      <c r="E11" s="54">
        <v>1</v>
      </c>
      <c r="F11" s="59">
        <v>200</v>
      </c>
      <c r="G11" s="59">
        <v>200</v>
      </c>
      <c r="H11" s="56" t="str">
        <f>IMSUB(G11, F11)</f>
        <v>0</v>
      </c>
      <c r="I11" s="109"/>
    </row>
    <row r="12" spans="1:10">
      <c r="A12" s="146">
        <v>44382</v>
      </c>
      <c r="B12" s="317" t="s">
        <v>214</v>
      </c>
      <c r="C12" s="318"/>
      <c r="D12" s="147" t="s">
        <v>215</v>
      </c>
      <c r="E12" s="147">
        <v>1</v>
      </c>
      <c r="F12" s="148">
        <v>-350</v>
      </c>
      <c r="G12" s="148">
        <v>-350</v>
      </c>
      <c r="H12" s="149" t="str">
        <f t="shared" ref="H12:H48" si="1">IMSUB(G12, F12)</f>
        <v>0</v>
      </c>
      <c r="I12" s="150"/>
    </row>
    <row r="13" spans="1:10">
      <c r="A13" s="71">
        <v>44386</v>
      </c>
      <c r="B13" s="284" t="s">
        <v>229</v>
      </c>
      <c r="C13" s="285"/>
      <c r="D13" s="95" t="s">
        <v>231</v>
      </c>
      <c r="E13" s="95">
        <v>1</v>
      </c>
      <c r="F13" s="96">
        <v>72</v>
      </c>
      <c r="G13" s="96">
        <v>72</v>
      </c>
      <c r="H13" s="97" t="str">
        <f t="shared" si="1"/>
        <v>0</v>
      </c>
      <c r="I13" s="90"/>
    </row>
    <row r="14" spans="1:10">
      <c r="A14" s="72">
        <v>44386</v>
      </c>
      <c r="B14" s="298" t="s">
        <v>216</v>
      </c>
      <c r="C14" s="299"/>
      <c r="D14" s="110" t="s">
        <v>217</v>
      </c>
      <c r="E14" s="110">
        <v>1</v>
      </c>
      <c r="F14" s="111">
        <v>0</v>
      </c>
      <c r="G14" s="111">
        <v>0</v>
      </c>
      <c r="H14" s="112" t="str">
        <f t="shared" ref="H14:H18" si="2">IMSUB(G14, F14)</f>
        <v>0</v>
      </c>
      <c r="I14" s="113">
        <v>317.7</v>
      </c>
      <c r="J14">
        <v>18683</v>
      </c>
    </row>
    <row r="15" spans="1:10">
      <c r="A15" s="72">
        <v>44387</v>
      </c>
      <c r="B15" s="298" t="s">
        <v>218</v>
      </c>
      <c r="C15" s="299"/>
      <c r="D15" s="136" t="s">
        <v>219</v>
      </c>
      <c r="E15" s="110">
        <v>1</v>
      </c>
      <c r="F15" s="111">
        <v>0</v>
      </c>
      <c r="G15" s="111">
        <v>0</v>
      </c>
      <c r="H15" s="112" t="str">
        <f t="shared" si="2"/>
        <v>0</v>
      </c>
      <c r="I15" s="113">
        <v>530</v>
      </c>
      <c r="J15">
        <v>31185</v>
      </c>
    </row>
    <row r="16" spans="1:10">
      <c r="A16" s="108">
        <v>44387</v>
      </c>
      <c r="B16" s="273" t="s">
        <v>220</v>
      </c>
      <c r="C16" s="274"/>
      <c r="D16" s="54" t="s">
        <v>221</v>
      </c>
      <c r="E16" s="54">
        <v>1</v>
      </c>
      <c r="F16" s="59">
        <v>0</v>
      </c>
      <c r="G16" s="59">
        <v>0</v>
      </c>
      <c r="H16" s="56" t="str">
        <f t="shared" si="2"/>
        <v>0</v>
      </c>
      <c r="I16" s="137">
        <v>400.69</v>
      </c>
      <c r="J16">
        <v>23568</v>
      </c>
    </row>
    <row r="17" spans="1:13">
      <c r="A17" s="72">
        <v>44387</v>
      </c>
      <c r="B17" s="298" t="s">
        <v>94</v>
      </c>
      <c r="C17" s="299"/>
      <c r="D17" s="110" t="s">
        <v>222</v>
      </c>
      <c r="E17" s="110">
        <v>1</v>
      </c>
      <c r="F17" s="111">
        <v>0</v>
      </c>
      <c r="G17" s="111">
        <v>0</v>
      </c>
      <c r="H17" s="112" t="str">
        <f t="shared" si="2"/>
        <v>0</v>
      </c>
      <c r="I17" s="113">
        <v>64.760000000000005</v>
      </c>
      <c r="J17">
        <v>3808</v>
      </c>
    </row>
    <row r="18" spans="1:13">
      <c r="A18" s="72">
        <v>44387</v>
      </c>
      <c r="B18" s="298" t="s">
        <v>94</v>
      </c>
      <c r="C18" s="299"/>
      <c r="D18" s="110" t="s">
        <v>223</v>
      </c>
      <c r="E18" s="110">
        <v>1</v>
      </c>
      <c r="F18" s="111">
        <v>0</v>
      </c>
      <c r="G18" s="111">
        <v>0</v>
      </c>
      <c r="H18" s="112" t="str">
        <f t="shared" si="2"/>
        <v>0</v>
      </c>
      <c r="I18" s="113">
        <v>15</v>
      </c>
      <c r="J18">
        <v>879</v>
      </c>
    </row>
    <row r="19" spans="1:13">
      <c r="A19" s="71">
        <v>44388</v>
      </c>
      <c r="B19" s="284" t="s">
        <v>225</v>
      </c>
      <c r="C19" s="285"/>
      <c r="D19" s="95" t="s">
        <v>228</v>
      </c>
      <c r="E19" s="95">
        <v>1</v>
      </c>
      <c r="F19" s="96">
        <v>333.5</v>
      </c>
      <c r="G19" s="96">
        <v>333.5</v>
      </c>
      <c r="H19" s="97" t="str">
        <f t="shared" si="1"/>
        <v>0</v>
      </c>
      <c r="I19" s="90"/>
    </row>
    <row r="20" spans="1:13">
      <c r="A20" s="71">
        <v>44388</v>
      </c>
      <c r="B20" s="284" t="s">
        <v>226</v>
      </c>
      <c r="C20" s="285"/>
      <c r="D20" s="95" t="s">
        <v>227</v>
      </c>
      <c r="E20" s="95">
        <v>1</v>
      </c>
      <c r="F20" s="96">
        <v>50</v>
      </c>
      <c r="G20" s="96">
        <v>50</v>
      </c>
      <c r="H20" s="97" t="str">
        <f t="shared" si="1"/>
        <v>0</v>
      </c>
      <c r="I20" s="90"/>
    </row>
    <row r="21" spans="1:13">
      <c r="A21" s="75">
        <v>44389</v>
      </c>
      <c r="B21" s="313" t="s">
        <v>232</v>
      </c>
      <c r="C21" s="314"/>
      <c r="D21" s="76" t="s">
        <v>233</v>
      </c>
      <c r="E21" s="76">
        <v>1</v>
      </c>
      <c r="F21" s="77">
        <v>2000</v>
      </c>
      <c r="G21" s="77">
        <v>2000</v>
      </c>
      <c r="H21" s="138" t="str">
        <f t="shared" si="1"/>
        <v>0</v>
      </c>
      <c r="I21" s="79"/>
    </row>
    <row r="22" spans="1:13">
      <c r="A22" s="71">
        <v>44390</v>
      </c>
      <c r="B22" s="284" t="s">
        <v>234</v>
      </c>
      <c r="C22" s="285"/>
      <c r="D22" s="95" t="s">
        <v>246</v>
      </c>
      <c r="E22" s="95">
        <v>1</v>
      </c>
      <c r="F22" s="96">
        <v>42</v>
      </c>
      <c r="G22" s="96">
        <v>42</v>
      </c>
      <c r="H22" s="97" t="str">
        <f t="shared" si="1"/>
        <v>0</v>
      </c>
      <c r="I22" s="90"/>
    </row>
    <row r="23" spans="1:13">
      <c r="A23" s="72">
        <v>44391</v>
      </c>
      <c r="B23" s="298" t="s">
        <v>238</v>
      </c>
      <c r="C23" s="299"/>
      <c r="D23" s="110" t="s">
        <v>222</v>
      </c>
      <c r="E23" s="110">
        <v>1</v>
      </c>
      <c r="F23" s="111">
        <v>0</v>
      </c>
      <c r="G23" s="111">
        <v>0</v>
      </c>
      <c r="H23" s="112" t="str">
        <f t="shared" si="1"/>
        <v>0</v>
      </c>
      <c r="I23" s="113">
        <v>49.97</v>
      </c>
      <c r="J23">
        <v>2938</v>
      </c>
    </row>
    <row r="24" spans="1:13">
      <c r="A24" s="72">
        <v>44391</v>
      </c>
      <c r="B24" s="298" t="s">
        <v>238</v>
      </c>
      <c r="C24" s="299"/>
      <c r="D24" s="110" t="s">
        <v>223</v>
      </c>
      <c r="E24" s="110">
        <v>1</v>
      </c>
      <c r="F24" s="111">
        <v>0</v>
      </c>
      <c r="G24" s="111">
        <v>0</v>
      </c>
      <c r="H24" s="112" t="str">
        <f t="shared" si="1"/>
        <v>0</v>
      </c>
      <c r="I24" s="113">
        <v>15</v>
      </c>
      <c r="J24" s="139">
        <v>887</v>
      </c>
      <c r="M24" t="s">
        <v>291</v>
      </c>
    </row>
    <row r="25" spans="1:13">
      <c r="A25" s="71">
        <v>44392</v>
      </c>
      <c r="B25" s="284" t="s">
        <v>239</v>
      </c>
      <c r="C25" s="285"/>
      <c r="D25" s="95" t="s">
        <v>240</v>
      </c>
      <c r="E25" s="95">
        <v>1</v>
      </c>
      <c r="F25" s="96">
        <v>173</v>
      </c>
      <c r="G25" s="96">
        <v>173</v>
      </c>
      <c r="H25" s="97" t="str">
        <f t="shared" si="1"/>
        <v>0</v>
      </c>
      <c r="I25" s="90"/>
    </row>
    <row r="26" spans="1:13">
      <c r="A26" s="71">
        <v>44393</v>
      </c>
      <c r="B26" s="284" t="s">
        <v>236</v>
      </c>
      <c r="C26" s="285"/>
      <c r="D26" s="95" t="s">
        <v>237</v>
      </c>
      <c r="E26" s="95">
        <v>1</v>
      </c>
      <c r="F26" s="96">
        <v>17</v>
      </c>
      <c r="G26" s="96">
        <v>17</v>
      </c>
      <c r="H26" s="97" t="str">
        <f t="shared" si="1"/>
        <v>0</v>
      </c>
      <c r="I26" s="90"/>
    </row>
    <row r="27" spans="1:13">
      <c r="A27" s="72">
        <v>44393</v>
      </c>
      <c r="B27" s="298" t="s">
        <v>236</v>
      </c>
      <c r="C27" s="299"/>
      <c r="D27" s="110" t="s">
        <v>243</v>
      </c>
      <c r="E27" s="110">
        <v>1</v>
      </c>
      <c r="F27" s="111">
        <v>0</v>
      </c>
      <c r="G27" s="111">
        <v>0</v>
      </c>
      <c r="H27" s="112" t="str">
        <f t="shared" si="1"/>
        <v>0</v>
      </c>
      <c r="I27" s="113">
        <v>116.03</v>
      </c>
      <c r="J27">
        <v>6809</v>
      </c>
    </row>
    <row r="28" spans="1:13">
      <c r="A28" s="71">
        <v>44393</v>
      </c>
      <c r="B28" s="284" t="s">
        <v>241</v>
      </c>
      <c r="C28" s="285"/>
      <c r="D28" s="99" t="s">
        <v>242</v>
      </c>
      <c r="E28" s="99">
        <v>1</v>
      </c>
      <c r="F28" s="96">
        <v>11</v>
      </c>
      <c r="G28" s="96">
        <v>11</v>
      </c>
      <c r="H28" s="97" t="str">
        <f t="shared" si="1"/>
        <v>0</v>
      </c>
      <c r="I28" s="100"/>
    </row>
    <row r="29" spans="1:13">
      <c r="A29" s="71">
        <v>44393</v>
      </c>
      <c r="B29" s="311" t="s">
        <v>244</v>
      </c>
      <c r="C29" s="312"/>
      <c r="D29" s="99" t="s">
        <v>245</v>
      </c>
      <c r="E29" s="95">
        <v>1</v>
      </c>
      <c r="F29" s="96">
        <v>13</v>
      </c>
      <c r="G29" s="96">
        <v>13</v>
      </c>
      <c r="H29" s="97" t="str">
        <f t="shared" si="1"/>
        <v>0</v>
      </c>
      <c r="I29" s="90"/>
    </row>
    <row r="30" spans="1:13">
      <c r="A30" s="108">
        <v>44395</v>
      </c>
      <c r="B30" s="273" t="s">
        <v>65</v>
      </c>
      <c r="C30" s="274"/>
      <c r="D30" s="54" t="s">
        <v>76</v>
      </c>
      <c r="E30" s="54">
        <v>1</v>
      </c>
      <c r="F30" s="59">
        <v>200</v>
      </c>
      <c r="G30" s="59">
        <v>200</v>
      </c>
      <c r="H30" s="56" t="str">
        <f t="shared" si="1"/>
        <v>0</v>
      </c>
      <c r="I30" s="114"/>
    </row>
    <row r="31" spans="1:13">
      <c r="A31" s="71">
        <v>44396</v>
      </c>
      <c r="B31" s="292" t="s">
        <v>79</v>
      </c>
      <c r="C31" s="292"/>
      <c r="D31" s="95" t="s">
        <v>247</v>
      </c>
      <c r="E31" s="95">
        <v>1</v>
      </c>
      <c r="F31" s="96">
        <v>17</v>
      </c>
      <c r="G31" s="96">
        <v>17</v>
      </c>
      <c r="H31" s="97" t="str">
        <f t="shared" si="1"/>
        <v>0</v>
      </c>
      <c r="I31" s="45"/>
    </row>
    <row r="32" spans="1:13">
      <c r="A32" s="71">
        <v>44397</v>
      </c>
      <c r="B32" s="292" t="s">
        <v>79</v>
      </c>
      <c r="C32" s="292"/>
      <c r="D32" s="101" t="s">
        <v>253</v>
      </c>
      <c r="E32" s="101">
        <v>1</v>
      </c>
      <c r="F32" s="96">
        <v>12</v>
      </c>
      <c r="G32" s="96">
        <v>12</v>
      </c>
      <c r="H32" s="102" t="str">
        <f t="shared" si="1"/>
        <v>0</v>
      </c>
      <c r="I32" s="103"/>
      <c r="J32" s="115"/>
    </row>
    <row r="33" spans="1:12">
      <c r="A33" s="71">
        <v>44398</v>
      </c>
      <c r="B33" s="292" t="s">
        <v>79</v>
      </c>
      <c r="C33" s="292"/>
      <c r="D33" s="95" t="s">
        <v>288</v>
      </c>
      <c r="E33" s="95">
        <v>1</v>
      </c>
      <c r="F33" s="96">
        <v>53</v>
      </c>
      <c r="G33" s="96">
        <v>53</v>
      </c>
      <c r="H33" s="97" t="str">
        <f t="shared" si="1"/>
        <v>0</v>
      </c>
      <c r="I33" s="90"/>
      <c r="J33" s="115"/>
    </row>
    <row r="34" spans="1:12">
      <c r="A34" s="71">
        <v>44398</v>
      </c>
      <c r="B34" s="292" t="s">
        <v>252</v>
      </c>
      <c r="C34" s="292"/>
      <c r="D34" s="95" t="s">
        <v>249</v>
      </c>
      <c r="E34" s="95">
        <v>1</v>
      </c>
      <c r="F34" s="96">
        <v>233</v>
      </c>
      <c r="G34" s="96">
        <v>233</v>
      </c>
      <c r="H34" s="104" t="str">
        <f t="shared" si="1"/>
        <v>0</v>
      </c>
      <c r="I34" s="90"/>
    </row>
    <row r="35" spans="1:12">
      <c r="A35" s="72">
        <v>44399</v>
      </c>
      <c r="B35" s="295" t="s">
        <v>248</v>
      </c>
      <c r="C35" s="295"/>
      <c r="D35" s="110" t="s">
        <v>254</v>
      </c>
      <c r="E35" s="110">
        <v>1</v>
      </c>
      <c r="F35" s="111">
        <v>0</v>
      </c>
      <c r="G35" s="111">
        <v>0</v>
      </c>
      <c r="H35" s="140" t="str">
        <f t="shared" si="1"/>
        <v>0</v>
      </c>
      <c r="I35" s="113">
        <v>309</v>
      </c>
      <c r="J35">
        <v>18037</v>
      </c>
    </row>
    <row r="36" spans="1:12">
      <c r="A36" s="72">
        <v>44399</v>
      </c>
      <c r="B36" s="295" t="s">
        <v>255</v>
      </c>
      <c r="C36" s="295"/>
      <c r="D36" s="110" t="s">
        <v>256</v>
      </c>
      <c r="E36" s="110">
        <v>1</v>
      </c>
      <c r="F36" s="111">
        <v>0</v>
      </c>
      <c r="G36" s="111">
        <v>0</v>
      </c>
      <c r="H36" s="140" t="str">
        <f t="shared" si="1"/>
        <v>0</v>
      </c>
      <c r="I36" s="113">
        <v>696.82</v>
      </c>
      <c r="J36">
        <v>40721</v>
      </c>
      <c r="L36" s="121"/>
    </row>
    <row r="37" spans="1:12">
      <c r="A37" s="71">
        <v>44399</v>
      </c>
      <c r="B37" s="292" t="s">
        <v>250</v>
      </c>
      <c r="C37" s="292"/>
      <c r="D37" s="95" t="s">
        <v>251</v>
      </c>
      <c r="E37" s="101">
        <v>1</v>
      </c>
      <c r="F37" s="96">
        <v>35</v>
      </c>
      <c r="G37" s="96">
        <v>35</v>
      </c>
      <c r="H37" s="118" t="str">
        <f t="shared" si="1"/>
        <v>0</v>
      </c>
      <c r="I37" s="103"/>
      <c r="J37" s="115"/>
      <c r="L37" s="2"/>
    </row>
    <row r="38" spans="1:12">
      <c r="A38" s="72">
        <v>44400</v>
      </c>
      <c r="B38" s="298" t="s">
        <v>257</v>
      </c>
      <c r="C38" s="299"/>
      <c r="D38" s="110" t="s">
        <v>258</v>
      </c>
      <c r="E38" s="110">
        <v>1</v>
      </c>
      <c r="F38" s="111">
        <v>0</v>
      </c>
      <c r="G38" s="111">
        <v>0</v>
      </c>
      <c r="H38" s="140" t="str">
        <f t="shared" si="1"/>
        <v>0</v>
      </c>
      <c r="I38" s="113">
        <v>42.54</v>
      </c>
      <c r="J38">
        <v>2495</v>
      </c>
    </row>
    <row r="39" spans="1:12">
      <c r="A39" s="71">
        <v>44400</v>
      </c>
      <c r="B39" s="284" t="s">
        <v>259</v>
      </c>
      <c r="C39" s="285"/>
      <c r="D39" s="95" t="s">
        <v>260</v>
      </c>
      <c r="E39" s="95">
        <v>1</v>
      </c>
      <c r="F39" s="96">
        <v>42</v>
      </c>
      <c r="G39" s="96">
        <v>42</v>
      </c>
      <c r="H39" s="104" t="str">
        <f t="shared" si="1"/>
        <v>0</v>
      </c>
      <c r="I39" s="90"/>
      <c r="J39" s="115"/>
    </row>
    <row r="40" spans="1:12">
      <c r="A40" s="71">
        <v>44400</v>
      </c>
      <c r="B40" s="292" t="s">
        <v>265</v>
      </c>
      <c r="C40" s="292"/>
      <c r="D40" s="95" t="s">
        <v>310</v>
      </c>
      <c r="E40" s="95">
        <v>1</v>
      </c>
      <c r="F40" s="96">
        <v>256</v>
      </c>
      <c r="G40" s="96">
        <v>256</v>
      </c>
      <c r="H40" s="104" t="str">
        <f t="shared" si="1"/>
        <v>0</v>
      </c>
      <c r="I40" s="90"/>
    </row>
    <row r="41" spans="1:12">
      <c r="A41" s="71">
        <v>44400</v>
      </c>
      <c r="B41" s="292" t="s">
        <v>261</v>
      </c>
      <c r="C41" s="292"/>
      <c r="D41" s="95" t="s">
        <v>262</v>
      </c>
      <c r="E41" s="95">
        <v>1</v>
      </c>
      <c r="F41" s="96">
        <v>35.5</v>
      </c>
      <c r="G41" s="96">
        <v>35.5</v>
      </c>
      <c r="H41" s="104" t="str">
        <f t="shared" si="1"/>
        <v>0</v>
      </c>
      <c r="I41" s="90"/>
      <c r="J41" s="115"/>
    </row>
    <row r="42" spans="1:12">
      <c r="A42" s="71">
        <v>44400</v>
      </c>
      <c r="B42" s="292" t="s">
        <v>263</v>
      </c>
      <c r="C42" s="292"/>
      <c r="D42" s="95" t="s">
        <v>264</v>
      </c>
      <c r="E42" s="95">
        <v>1</v>
      </c>
      <c r="F42" s="96">
        <v>66</v>
      </c>
      <c r="G42" s="96">
        <v>66</v>
      </c>
      <c r="H42" s="104" t="str">
        <f t="shared" si="1"/>
        <v>0</v>
      </c>
      <c r="I42" s="90"/>
    </row>
    <row r="43" spans="1:12">
      <c r="A43" s="72">
        <v>44401</v>
      </c>
      <c r="B43" s="295" t="s">
        <v>189</v>
      </c>
      <c r="C43" s="295"/>
      <c r="D43" s="110" t="s">
        <v>190</v>
      </c>
      <c r="E43" s="110">
        <v>1</v>
      </c>
      <c r="F43" s="111">
        <v>0</v>
      </c>
      <c r="G43" s="111">
        <v>0</v>
      </c>
      <c r="H43" s="140" t="str">
        <f t="shared" si="1"/>
        <v>0</v>
      </c>
      <c r="I43" s="141" t="s">
        <v>100</v>
      </c>
      <c r="J43">
        <v>11761</v>
      </c>
    </row>
    <row r="44" spans="1:12">
      <c r="A44" s="71">
        <v>44401</v>
      </c>
      <c r="B44" s="292" t="s">
        <v>266</v>
      </c>
      <c r="C44" s="292"/>
      <c r="D44" s="95" t="s">
        <v>267</v>
      </c>
      <c r="E44" s="95">
        <v>1</v>
      </c>
      <c r="F44" s="96">
        <v>150</v>
      </c>
      <c r="G44" s="96">
        <v>150</v>
      </c>
      <c r="H44" s="104" t="str">
        <f t="shared" si="1"/>
        <v>0</v>
      </c>
      <c r="I44" s="90"/>
    </row>
    <row r="45" spans="1:12">
      <c r="A45" s="71">
        <v>44401</v>
      </c>
      <c r="B45" s="292" t="s">
        <v>268</v>
      </c>
      <c r="C45" s="292"/>
      <c r="D45" s="95" t="s">
        <v>271</v>
      </c>
      <c r="E45" s="95">
        <v>1</v>
      </c>
      <c r="F45" s="96">
        <v>177.5</v>
      </c>
      <c r="G45" s="96">
        <v>177.5</v>
      </c>
      <c r="H45" s="104" t="str">
        <f t="shared" si="1"/>
        <v>0</v>
      </c>
      <c r="I45" s="90"/>
    </row>
    <row r="46" spans="1:12">
      <c r="A46" s="71">
        <v>44401</v>
      </c>
      <c r="B46" s="292" t="s">
        <v>269</v>
      </c>
      <c r="C46" s="292"/>
      <c r="D46" s="95" t="s">
        <v>270</v>
      </c>
      <c r="E46" s="98">
        <v>1</v>
      </c>
      <c r="F46" s="96">
        <v>5</v>
      </c>
      <c r="G46" s="96">
        <v>5</v>
      </c>
      <c r="H46" s="97" t="str">
        <f t="shared" si="1"/>
        <v>0</v>
      </c>
      <c r="I46" s="105"/>
    </row>
    <row r="47" spans="1:12">
      <c r="A47" s="108">
        <v>44401</v>
      </c>
      <c r="B47" s="273" t="s">
        <v>65</v>
      </c>
      <c r="C47" s="274"/>
      <c r="D47" s="54" t="s">
        <v>76</v>
      </c>
      <c r="E47" s="54">
        <v>1</v>
      </c>
      <c r="F47" s="59">
        <v>200</v>
      </c>
      <c r="G47" s="59">
        <v>200</v>
      </c>
      <c r="H47" s="60" t="str">
        <f t="shared" si="1"/>
        <v>0</v>
      </c>
      <c r="I47" s="57"/>
    </row>
    <row r="48" spans="1:12">
      <c r="A48" s="71">
        <v>44401</v>
      </c>
      <c r="B48" s="284" t="s">
        <v>272</v>
      </c>
      <c r="C48" s="285"/>
      <c r="D48" s="95" t="s">
        <v>273</v>
      </c>
      <c r="E48" s="95">
        <v>1</v>
      </c>
      <c r="F48" s="96">
        <v>60</v>
      </c>
      <c r="G48" s="96">
        <v>60</v>
      </c>
      <c r="H48" s="104" t="str">
        <f t="shared" si="1"/>
        <v>0</v>
      </c>
      <c r="I48" s="90"/>
    </row>
    <row r="49" spans="1:10">
      <c r="A49" s="72">
        <v>44402</v>
      </c>
      <c r="B49" s="295" t="s">
        <v>186</v>
      </c>
      <c r="C49" s="295"/>
      <c r="D49" s="110" t="s">
        <v>202</v>
      </c>
      <c r="E49" s="110">
        <v>1</v>
      </c>
      <c r="F49" s="111">
        <v>0</v>
      </c>
      <c r="G49" s="111">
        <v>0</v>
      </c>
      <c r="H49" s="140" t="str">
        <f t="shared" ref="H49:H57" si="3">IMSUB(G49, F49)</f>
        <v>0</v>
      </c>
      <c r="I49" s="191">
        <v>530</v>
      </c>
      <c r="J49">
        <v>530</v>
      </c>
    </row>
    <row r="50" spans="1:10">
      <c r="A50" s="71">
        <v>44402</v>
      </c>
      <c r="B50" s="284" t="s">
        <v>236</v>
      </c>
      <c r="C50" s="285"/>
      <c r="D50" s="95" t="s">
        <v>274</v>
      </c>
      <c r="E50" s="98">
        <v>1</v>
      </c>
      <c r="F50" s="142">
        <v>70.5</v>
      </c>
      <c r="G50" s="142">
        <v>70.5</v>
      </c>
      <c r="H50" s="97" t="str">
        <f t="shared" si="3"/>
        <v>0</v>
      </c>
      <c r="I50" s="105"/>
    </row>
    <row r="51" spans="1:10">
      <c r="A51" s="75">
        <v>44402</v>
      </c>
      <c r="B51" s="309" t="s">
        <v>275</v>
      </c>
      <c r="C51" s="310"/>
      <c r="D51" s="143" t="s">
        <v>276</v>
      </c>
      <c r="E51" s="143">
        <v>1</v>
      </c>
      <c r="F51" s="144">
        <v>12</v>
      </c>
      <c r="G51" s="144">
        <v>12</v>
      </c>
      <c r="H51" s="138" t="str">
        <f t="shared" si="3"/>
        <v>0</v>
      </c>
      <c r="I51" s="145"/>
    </row>
    <row r="52" spans="1:10">
      <c r="A52" s="72">
        <v>44402</v>
      </c>
      <c r="B52" s="305" t="s">
        <v>277</v>
      </c>
      <c r="C52" s="306"/>
      <c r="D52" s="136" t="s">
        <v>278</v>
      </c>
      <c r="E52" s="136">
        <v>1</v>
      </c>
      <c r="F52" s="151">
        <v>-3000</v>
      </c>
      <c r="G52" s="151">
        <v>-3000</v>
      </c>
      <c r="H52" s="112" t="str">
        <f t="shared" si="3"/>
        <v>0</v>
      </c>
      <c r="I52" s="152"/>
      <c r="J52">
        <v>173118</v>
      </c>
    </row>
    <row r="53" spans="1:10">
      <c r="A53" s="72">
        <v>44402</v>
      </c>
      <c r="B53" s="305" t="s">
        <v>280</v>
      </c>
      <c r="C53" s="306"/>
      <c r="D53" s="136" t="s">
        <v>279</v>
      </c>
      <c r="E53" s="136">
        <v>1</v>
      </c>
      <c r="F53" s="151">
        <v>0</v>
      </c>
      <c r="G53" s="151">
        <v>0</v>
      </c>
      <c r="H53" s="112" t="str">
        <f t="shared" si="3"/>
        <v>0</v>
      </c>
      <c r="I53" s="152">
        <v>1475</v>
      </c>
      <c r="J53">
        <v>86524</v>
      </c>
    </row>
    <row r="54" spans="1:10">
      <c r="A54" s="71">
        <v>44404</v>
      </c>
      <c r="B54" s="296" t="s">
        <v>281</v>
      </c>
      <c r="C54" s="297"/>
      <c r="D54" s="98" t="s">
        <v>282</v>
      </c>
      <c r="E54" s="98">
        <v>1</v>
      </c>
      <c r="F54" s="142">
        <v>94</v>
      </c>
      <c r="G54" s="142">
        <v>94</v>
      </c>
      <c r="H54" s="97" t="str">
        <f t="shared" si="3"/>
        <v>0</v>
      </c>
      <c r="I54" s="105"/>
    </row>
    <row r="55" spans="1:10">
      <c r="A55" s="72">
        <v>44404</v>
      </c>
      <c r="B55" s="305" t="s">
        <v>283</v>
      </c>
      <c r="C55" s="306"/>
      <c r="D55" s="136" t="s">
        <v>284</v>
      </c>
      <c r="E55" s="136">
        <v>1</v>
      </c>
      <c r="F55" s="151">
        <v>0</v>
      </c>
      <c r="G55" s="151">
        <v>0</v>
      </c>
      <c r="H55" s="112" t="str">
        <f t="shared" si="3"/>
        <v>0</v>
      </c>
      <c r="I55" s="152">
        <v>38.56</v>
      </c>
      <c r="J55">
        <v>2273</v>
      </c>
    </row>
    <row r="56" spans="1:10">
      <c r="A56" s="72">
        <v>44404</v>
      </c>
      <c r="B56" s="305" t="s">
        <v>283</v>
      </c>
      <c r="C56" s="306"/>
      <c r="D56" s="110" t="s">
        <v>285</v>
      </c>
      <c r="E56" s="110">
        <v>1</v>
      </c>
      <c r="F56" s="111">
        <v>0</v>
      </c>
      <c r="G56" s="111">
        <v>0</v>
      </c>
      <c r="H56" s="140" t="str">
        <f t="shared" si="3"/>
        <v>0</v>
      </c>
      <c r="I56" s="113">
        <v>15</v>
      </c>
      <c r="J56">
        <v>886</v>
      </c>
    </row>
    <row r="57" spans="1:10">
      <c r="A57" s="72">
        <v>44404</v>
      </c>
      <c r="B57" s="305" t="s">
        <v>286</v>
      </c>
      <c r="C57" s="306"/>
      <c r="D57" s="110" t="s">
        <v>287</v>
      </c>
      <c r="E57" s="110">
        <v>1</v>
      </c>
      <c r="F57" s="111">
        <v>0</v>
      </c>
      <c r="G57" s="111">
        <v>0</v>
      </c>
      <c r="H57" s="140" t="str">
        <f t="shared" si="3"/>
        <v>0</v>
      </c>
      <c r="I57" s="113">
        <v>45</v>
      </c>
      <c r="J57">
        <v>2641</v>
      </c>
    </row>
    <row r="58" spans="1:10">
      <c r="A58" s="71">
        <v>44405</v>
      </c>
      <c r="B58" s="292" t="s">
        <v>79</v>
      </c>
      <c r="C58" s="292"/>
      <c r="D58" s="95" t="s">
        <v>290</v>
      </c>
      <c r="E58" s="95">
        <v>1</v>
      </c>
      <c r="F58" s="96">
        <v>44</v>
      </c>
      <c r="G58" s="96">
        <v>44</v>
      </c>
      <c r="H58" s="104" t="str">
        <f t="shared" ref="H58:H60" si="4">IMSUB(G58, F58)</f>
        <v>0</v>
      </c>
      <c r="I58" s="90"/>
      <c r="J58" t="s">
        <v>303</v>
      </c>
    </row>
    <row r="59" spans="1:10">
      <c r="A59" s="162">
        <v>44406</v>
      </c>
      <c r="B59" s="307" t="s">
        <v>292</v>
      </c>
      <c r="C59" s="308"/>
      <c r="D59" s="163" t="s">
        <v>293</v>
      </c>
      <c r="E59" s="163">
        <v>1</v>
      </c>
      <c r="F59" s="164">
        <v>-140</v>
      </c>
      <c r="G59" s="164">
        <v>-140</v>
      </c>
      <c r="H59" s="165" t="str">
        <f t="shared" si="4"/>
        <v>0</v>
      </c>
      <c r="I59" s="166"/>
      <c r="J59">
        <v>277203</v>
      </c>
    </row>
    <row r="60" spans="1:10">
      <c r="A60" s="71">
        <v>44406</v>
      </c>
      <c r="B60" s="292" t="s">
        <v>79</v>
      </c>
      <c r="C60" s="292"/>
      <c r="D60" s="95" t="s">
        <v>294</v>
      </c>
      <c r="E60" s="95">
        <v>1</v>
      </c>
      <c r="F60" s="96">
        <v>10</v>
      </c>
      <c r="G60" s="96">
        <v>10</v>
      </c>
      <c r="H60" s="104" t="str">
        <f t="shared" si="4"/>
        <v>0</v>
      </c>
      <c r="I60" s="90"/>
    </row>
    <row r="61" spans="1:10" ht="18" thickBot="1">
      <c r="A61" s="153">
        <v>44407</v>
      </c>
      <c r="B61" s="303" t="s">
        <v>301</v>
      </c>
      <c r="C61" s="304"/>
      <c r="D61" s="155" t="s">
        <v>302</v>
      </c>
      <c r="E61" s="155">
        <v>1</v>
      </c>
      <c r="F61" s="156">
        <v>10</v>
      </c>
      <c r="G61" s="156">
        <v>10</v>
      </c>
      <c r="H61" s="157" t="str">
        <f t="shared" ref="H61" si="5">IMSUB(G61, F61)</f>
        <v>0</v>
      </c>
      <c r="I61" s="158"/>
    </row>
    <row r="62" spans="1:10">
      <c r="A62" s="80" t="s">
        <v>134</v>
      </c>
      <c r="B62" s="281" t="s">
        <v>135</v>
      </c>
      <c r="C62" s="281"/>
      <c r="D62" s="302" t="s">
        <v>317</v>
      </c>
      <c r="E62" s="302"/>
      <c r="F62" s="302"/>
      <c r="G62" s="128"/>
      <c r="H62" s="129"/>
      <c r="I62" s="127"/>
    </row>
    <row r="63" spans="1:10">
      <c r="A63" s="126"/>
      <c r="B63" s="291"/>
      <c r="C63" s="291"/>
      <c r="E63" s="127"/>
      <c r="F63" s="128"/>
      <c r="G63" s="128"/>
      <c r="H63" s="129"/>
      <c r="I63" s="127"/>
    </row>
    <row r="64" spans="1:10">
      <c r="A64" s="126"/>
      <c r="B64" s="291"/>
      <c r="C64" s="291"/>
      <c r="D64" s="127"/>
      <c r="E64" s="127"/>
      <c r="F64" s="128"/>
      <c r="G64" s="128"/>
      <c r="H64" s="129"/>
      <c r="I64" s="127"/>
    </row>
    <row r="65" spans="1:9">
      <c r="A65" s="126"/>
      <c r="B65" s="291"/>
      <c r="C65" s="291"/>
      <c r="D65" s="127"/>
      <c r="E65" s="127"/>
      <c r="F65" s="128"/>
      <c r="G65" s="128"/>
      <c r="H65" s="129"/>
      <c r="I65" s="127"/>
    </row>
    <row r="66" spans="1:9">
      <c r="A66" s="126"/>
      <c r="B66" s="291"/>
      <c r="C66" s="291"/>
      <c r="D66" s="127"/>
      <c r="E66" s="127"/>
      <c r="F66" s="128"/>
      <c r="G66" s="128"/>
      <c r="H66" s="129"/>
      <c r="I66" s="127"/>
    </row>
    <row r="67" spans="1:9">
      <c r="A67" s="126"/>
      <c r="B67" s="291"/>
      <c r="C67" s="291"/>
      <c r="D67" s="127"/>
      <c r="E67" s="127"/>
      <c r="F67" s="128"/>
      <c r="G67" s="128"/>
      <c r="H67" s="129"/>
      <c r="I67" s="127"/>
    </row>
  </sheetData>
  <mergeCells count="67">
    <mergeCell ref="B13:C13"/>
    <mergeCell ref="A1:I1"/>
    <mergeCell ref="A2:B2"/>
    <mergeCell ref="A3:B3"/>
    <mergeCell ref="A4:B4"/>
    <mergeCell ref="B6:C6"/>
    <mergeCell ref="B7:C7"/>
    <mergeCell ref="B8:C8"/>
    <mergeCell ref="B9:C9"/>
    <mergeCell ref="B10:C10"/>
    <mergeCell ref="B11:C11"/>
    <mergeCell ref="B12:C12"/>
    <mergeCell ref="B25:C25"/>
    <mergeCell ref="B14:C14"/>
    <mergeCell ref="B19:C19"/>
    <mergeCell ref="B20:C20"/>
    <mergeCell ref="B21:C21"/>
    <mergeCell ref="B22:C22"/>
    <mergeCell ref="B23:C23"/>
    <mergeCell ref="B24:C24"/>
    <mergeCell ref="B15:C15"/>
    <mergeCell ref="B17:C17"/>
    <mergeCell ref="B18:C18"/>
    <mergeCell ref="B16:C16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8:C38"/>
    <mergeCell ref="B40:C40"/>
    <mergeCell ref="B41:C41"/>
    <mergeCell ref="B42:C42"/>
    <mergeCell ref="B43:C43"/>
    <mergeCell ref="B46:C46"/>
    <mergeCell ref="B47:C47"/>
    <mergeCell ref="B48:C48"/>
    <mergeCell ref="B49:C49"/>
    <mergeCell ref="B39:C39"/>
    <mergeCell ref="B44:C44"/>
    <mergeCell ref="B45:C45"/>
    <mergeCell ref="B50:C50"/>
    <mergeCell ref="B51:C51"/>
    <mergeCell ref="B52:C52"/>
    <mergeCell ref="B53:C53"/>
    <mergeCell ref="B54:C54"/>
    <mergeCell ref="B57:C57"/>
    <mergeCell ref="B58:C58"/>
    <mergeCell ref="B59:C59"/>
    <mergeCell ref="B60:C60"/>
    <mergeCell ref="B55:C55"/>
    <mergeCell ref="B56:C56"/>
    <mergeCell ref="D62:F62"/>
    <mergeCell ref="B66:C66"/>
    <mergeCell ref="B67:C67"/>
    <mergeCell ref="B61:C61"/>
    <mergeCell ref="B62:C62"/>
    <mergeCell ref="B63:C63"/>
    <mergeCell ref="B64:C64"/>
    <mergeCell ref="B65:C65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67" zoomScale="85" zoomScaleNormal="85" workbookViewId="0">
      <selection activeCell="C86" sqref="C86"/>
    </sheetView>
  </sheetViews>
  <sheetFormatPr defaultRowHeight="17.399999999999999"/>
  <cols>
    <col min="1" max="2" width="12.19921875" customWidth="1"/>
    <col min="3" max="3" width="15.8984375" customWidth="1"/>
    <col min="4" max="4" width="54.5" customWidth="1"/>
    <col min="5" max="5" width="7.3984375" customWidth="1"/>
    <col min="6" max="7" width="12.296875" customWidth="1"/>
    <col min="8" max="8" width="11.5" customWidth="1"/>
    <col min="9" max="9" width="10.5" customWidth="1"/>
  </cols>
  <sheetData>
    <row r="1" spans="1:10" ht="25.8" thickBot="1">
      <c r="A1" s="253" t="s">
        <v>13</v>
      </c>
      <c r="B1" s="254"/>
      <c r="C1" s="254"/>
      <c r="D1" s="254"/>
      <c r="E1" s="254"/>
      <c r="F1" s="254"/>
      <c r="G1" s="254"/>
      <c r="H1" s="254"/>
      <c r="I1" s="255"/>
    </row>
    <row r="2" spans="1:10" ht="18" thickTop="1">
      <c r="A2" s="256" t="s">
        <v>0</v>
      </c>
      <c r="B2" s="257"/>
      <c r="C2" s="32">
        <v>3520</v>
      </c>
      <c r="D2" s="2"/>
      <c r="E2" s="2"/>
      <c r="F2" s="2"/>
      <c r="G2" s="2"/>
      <c r="H2" s="89"/>
      <c r="I2" s="43" t="s">
        <v>137</v>
      </c>
    </row>
    <row r="3" spans="1:10">
      <c r="A3" s="258" t="s">
        <v>1</v>
      </c>
      <c r="B3" s="259"/>
      <c r="C3" s="33">
        <f>SUM(G7:G79)</f>
        <v>3012</v>
      </c>
      <c r="D3" s="2"/>
      <c r="E3" s="2"/>
      <c r="F3" s="2"/>
      <c r="G3" s="2"/>
      <c r="H3" s="86"/>
      <c r="I3" s="5" t="s">
        <v>138</v>
      </c>
    </row>
    <row r="4" spans="1:10" ht="18" thickBot="1">
      <c r="A4" s="260" t="s">
        <v>2</v>
      </c>
      <c r="B4" s="261"/>
      <c r="C4" s="35" t="str">
        <f>USDOLLAR(IMSUB(C2, C3), 2)</f>
        <v>$508.00</v>
      </c>
      <c r="D4" s="2"/>
      <c r="E4" s="2"/>
      <c r="F4" s="2"/>
      <c r="G4" s="2"/>
      <c r="H4" s="87"/>
      <c r="I4" s="5" t="s">
        <v>139</v>
      </c>
    </row>
    <row r="5" spans="1:10" ht="18" thickBot="1">
      <c r="A5" s="4"/>
      <c r="B5" s="2"/>
      <c r="C5" s="2"/>
      <c r="D5" s="2"/>
      <c r="E5" s="2"/>
      <c r="F5" s="2"/>
      <c r="G5" s="2"/>
      <c r="H5" s="88"/>
      <c r="I5" s="8" t="s">
        <v>140</v>
      </c>
    </row>
    <row r="6" spans="1:10" ht="18" thickBot="1">
      <c r="A6" s="11" t="s">
        <v>3</v>
      </c>
      <c r="B6" s="262" t="s">
        <v>5</v>
      </c>
      <c r="C6" s="263"/>
      <c r="D6" s="12" t="s">
        <v>4</v>
      </c>
      <c r="E6" s="12" t="s">
        <v>12</v>
      </c>
      <c r="F6" s="12" t="s">
        <v>10</v>
      </c>
      <c r="G6" s="12" t="s">
        <v>11</v>
      </c>
      <c r="H6" s="12" t="s">
        <v>7</v>
      </c>
      <c r="I6" s="85" t="s">
        <v>94</v>
      </c>
    </row>
    <row r="7" spans="1:10">
      <c r="A7" s="192">
        <v>44409</v>
      </c>
      <c r="B7" s="319" t="s">
        <v>295</v>
      </c>
      <c r="C7" s="320"/>
      <c r="D7" s="193" t="s">
        <v>296</v>
      </c>
      <c r="E7" s="193">
        <v>1</v>
      </c>
      <c r="F7" s="194">
        <v>-675</v>
      </c>
      <c r="G7" s="194">
        <v>-675</v>
      </c>
      <c r="H7" s="195" t="str">
        <f>IMSUB(G7, F7)</f>
        <v>0</v>
      </c>
      <c r="I7" s="196"/>
    </row>
    <row r="8" spans="1:10">
      <c r="A8" s="44">
        <v>44409</v>
      </c>
      <c r="B8" s="296" t="s">
        <v>52</v>
      </c>
      <c r="C8" s="297"/>
      <c r="D8" s="98" t="s">
        <v>297</v>
      </c>
      <c r="E8" s="98">
        <v>1</v>
      </c>
      <c r="F8" s="142">
        <v>277.5</v>
      </c>
      <c r="G8" s="142">
        <v>277.5</v>
      </c>
      <c r="H8" s="97" t="str">
        <f t="shared" ref="H8:H60" si="0">IMSUB(G8, F8)</f>
        <v>0</v>
      </c>
      <c r="I8" s="105"/>
    </row>
    <row r="9" spans="1:10">
      <c r="A9" s="44">
        <v>44409</v>
      </c>
      <c r="B9" s="284" t="s">
        <v>299</v>
      </c>
      <c r="C9" s="285"/>
      <c r="D9" s="95" t="s">
        <v>300</v>
      </c>
      <c r="E9" s="95">
        <v>1</v>
      </c>
      <c r="F9" s="96">
        <v>33</v>
      </c>
      <c r="G9" s="96">
        <v>33</v>
      </c>
      <c r="H9" s="104" t="str">
        <f t="shared" si="0"/>
        <v>0</v>
      </c>
      <c r="I9" s="90"/>
    </row>
    <row r="10" spans="1:10">
      <c r="A10" s="44">
        <v>44409</v>
      </c>
      <c r="B10" s="284" t="s">
        <v>298</v>
      </c>
      <c r="C10" s="285"/>
      <c r="D10" s="95" t="s">
        <v>419</v>
      </c>
      <c r="E10" s="95">
        <v>1</v>
      </c>
      <c r="F10" s="96">
        <v>-1.5</v>
      </c>
      <c r="G10" s="96">
        <v>-1.5</v>
      </c>
      <c r="H10" s="104" t="str">
        <f t="shared" si="0"/>
        <v>0</v>
      </c>
      <c r="I10" s="90"/>
    </row>
    <row r="11" spans="1:10">
      <c r="A11" s="53">
        <v>44409</v>
      </c>
      <c r="B11" s="289" t="s">
        <v>206</v>
      </c>
      <c r="C11" s="289"/>
      <c r="D11" s="54" t="s">
        <v>494</v>
      </c>
      <c r="E11" s="54">
        <v>1</v>
      </c>
      <c r="F11" s="59">
        <v>350</v>
      </c>
      <c r="G11" s="59">
        <v>350</v>
      </c>
      <c r="H11" s="60" t="str">
        <f t="shared" si="0"/>
        <v>0</v>
      </c>
      <c r="I11" s="167"/>
    </row>
    <row r="12" spans="1:10">
      <c r="A12" s="44">
        <v>44410</v>
      </c>
      <c r="B12" s="284" t="s">
        <v>304</v>
      </c>
      <c r="C12" s="285"/>
      <c r="D12" s="95" t="s">
        <v>305</v>
      </c>
      <c r="E12" s="95">
        <v>1</v>
      </c>
      <c r="F12" s="96">
        <v>7</v>
      </c>
      <c r="G12" s="96">
        <v>7</v>
      </c>
      <c r="H12" s="104" t="str">
        <f t="shared" si="0"/>
        <v>0</v>
      </c>
      <c r="I12" s="90"/>
    </row>
    <row r="13" spans="1:10">
      <c r="A13" s="44">
        <v>44410</v>
      </c>
      <c r="B13" s="284" t="s">
        <v>306</v>
      </c>
      <c r="C13" s="285"/>
      <c r="D13" s="95" t="s">
        <v>307</v>
      </c>
      <c r="E13" s="95">
        <v>1</v>
      </c>
      <c r="F13" s="96">
        <v>30</v>
      </c>
      <c r="G13" s="96">
        <v>30</v>
      </c>
      <c r="H13" s="104" t="str">
        <f t="shared" si="0"/>
        <v>0</v>
      </c>
      <c r="I13" s="90"/>
    </row>
    <row r="14" spans="1:10">
      <c r="A14" s="44">
        <v>44410</v>
      </c>
      <c r="B14" s="284" t="s">
        <v>309</v>
      </c>
      <c r="C14" s="285"/>
      <c r="D14" s="95" t="s">
        <v>308</v>
      </c>
      <c r="E14" s="95">
        <v>1</v>
      </c>
      <c r="F14" s="96">
        <v>107</v>
      </c>
      <c r="G14" s="96">
        <v>107</v>
      </c>
      <c r="H14" s="104" t="str">
        <f t="shared" si="0"/>
        <v>0</v>
      </c>
      <c r="I14" s="90"/>
    </row>
    <row r="15" spans="1:10">
      <c r="A15" s="44">
        <v>44412</v>
      </c>
      <c r="B15" s="292" t="s">
        <v>265</v>
      </c>
      <c r="C15" s="292"/>
      <c r="D15" s="98" t="s">
        <v>311</v>
      </c>
      <c r="E15" s="95">
        <v>1</v>
      </c>
      <c r="F15" s="96">
        <v>383</v>
      </c>
      <c r="G15" s="96">
        <v>383</v>
      </c>
      <c r="H15" s="104" t="str">
        <f t="shared" si="0"/>
        <v>0</v>
      </c>
      <c r="I15" s="90"/>
    </row>
    <row r="16" spans="1:10">
      <c r="A16" s="73">
        <v>44412</v>
      </c>
      <c r="B16" s="298" t="s">
        <v>312</v>
      </c>
      <c r="C16" s="299"/>
      <c r="D16" s="110" t="s">
        <v>315</v>
      </c>
      <c r="E16" s="110">
        <v>1</v>
      </c>
      <c r="F16" s="111">
        <v>0</v>
      </c>
      <c r="G16" s="111">
        <v>0</v>
      </c>
      <c r="H16" s="140" t="str">
        <f t="shared" si="0"/>
        <v>0</v>
      </c>
      <c r="I16" s="113">
        <v>332</v>
      </c>
      <c r="J16">
        <v>19537</v>
      </c>
    </row>
    <row r="17" spans="1:13">
      <c r="A17" s="44">
        <v>44412</v>
      </c>
      <c r="B17" s="284" t="s">
        <v>314</v>
      </c>
      <c r="C17" s="285"/>
      <c r="D17" s="95" t="s">
        <v>316</v>
      </c>
      <c r="E17" s="95">
        <v>1</v>
      </c>
      <c r="F17" s="96">
        <v>45</v>
      </c>
      <c r="G17" s="96">
        <v>45</v>
      </c>
      <c r="H17" s="104" t="str">
        <f t="shared" si="0"/>
        <v>0</v>
      </c>
      <c r="I17" s="90"/>
    </row>
    <row r="18" spans="1:13">
      <c r="A18" s="71">
        <v>44412</v>
      </c>
      <c r="B18" s="292" t="s">
        <v>314</v>
      </c>
      <c r="C18" s="292"/>
      <c r="D18" s="95" t="s">
        <v>313</v>
      </c>
      <c r="E18" s="95">
        <v>1</v>
      </c>
      <c r="F18" s="96">
        <v>50</v>
      </c>
      <c r="G18" s="96">
        <v>50</v>
      </c>
      <c r="H18" s="104" t="str">
        <f t="shared" si="0"/>
        <v>0</v>
      </c>
      <c r="I18" s="90"/>
    </row>
    <row r="19" spans="1:13">
      <c r="A19" s="162">
        <v>44413</v>
      </c>
      <c r="B19" s="321" t="s">
        <v>292</v>
      </c>
      <c r="C19" s="321"/>
      <c r="D19" s="168" t="s">
        <v>318</v>
      </c>
      <c r="E19" s="168">
        <v>1</v>
      </c>
      <c r="F19" s="169">
        <v>-225</v>
      </c>
      <c r="G19" s="169">
        <v>-225</v>
      </c>
      <c r="H19" s="170" t="str">
        <f t="shared" si="0"/>
        <v>0</v>
      </c>
      <c r="I19" s="171"/>
    </row>
    <row r="20" spans="1:13">
      <c r="A20" s="71">
        <v>44413</v>
      </c>
      <c r="B20" s="284" t="s">
        <v>319</v>
      </c>
      <c r="C20" s="285"/>
      <c r="D20" s="95" t="s">
        <v>320</v>
      </c>
      <c r="E20" s="95">
        <v>1</v>
      </c>
      <c r="F20" s="96">
        <v>-17</v>
      </c>
      <c r="G20" s="96">
        <v>-17</v>
      </c>
      <c r="H20" s="104" t="str">
        <f t="shared" si="0"/>
        <v>0</v>
      </c>
      <c r="I20" s="90"/>
    </row>
    <row r="21" spans="1:13">
      <c r="A21" s="71">
        <v>44413</v>
      </c>
      <c r="B21" s="284" t="s">
        <v>319</v>
      </c>
      <c r="C21" s="285"/>
      <c r="D21" s="95" t="s">
        <v>321</v>
      </c>
      <c r="E21" s="95">
        <v>1</v>
      </c>
      <c r="F21" s="96">
        <v>70</v>
      </c>
      <c r="G21" s="96">
        <v>70</v>
      </c>
      <c r="H21" s="104" t="str">
        <f t="shared" si="0"/>
        <v>0</v>
      </c>
      <c r="I21" s="90"/>
    </row>
    <row r="22" spans="1:13">
      <c r="A22" s="162">
        <v>44413</v>
      </c>
      <c r="B22" s="321" t="s">
        <v>292</v>
      </c>
      <c r="C22" s="321"/>
      <c r="D22" s="168" t="s">
        <v>322</v>
      </c>
      <c r="E22" s="168">
        <v>1</v>
      </c>
      <c r="F22" s="169">
        <v>-70</v>
      </c>
      <c r="G22" s="169">
        <v>-70</v>
      </c>
      <c r="H22" s="170" t="str">
        <f t="shared" si="0"/>
        <v>0</v>
      </c>
      <c r="I22" s="172"/>
    </row>
    <row r="23" spans="1:13">
      <c r="A23" s="71">
        <v>44413</v>
      </c>
      <c r="B23" s="284" t="s">
        <v>323</v>
      </c>
      <c r="C23" s="285"/>
      <c r="D23" s="95" t="s">
        <v>324</v>
      </c>
      <c r="E23" s="95">
        <v>1</v>
      </c>
      <c r="F23" s="96">
        <v>85</v>
      </c>
      <c r="G23" s="96">
        <v>85</v>
      </c>
      <c r="H23" s="104" t="str">
        <f t="shared" si="0"/>
        <v>0</v>
      </c>
      <c r="I23" s="90"/>
    </row>
    <row r="24" spans="1:13">
      <c r="A24" s="71">
        <v>44414</v>
      </c>
      <c r="B24" s="284" t="s">
        <v>325</v>
      </c>
      <c r="C24" s="285"/>
      <c r="D24" s="95" t="s">
        <v>326</v>
      </c>
      <c r="E24" s="95">
        <v>1</v>
      </c>
      <c r="F24" s="96">
        <v>26</v>
      </c>
      <c r="G24" s="96">
        <v>26</v>
      </c>
      <c r="H24" s="104" t="str">
        <f t="shared" si="0"/>
        <v>0</v>
      </c>
      <c r="I24" s="90"/>
      <c r="J24" s="139"/>
      <c r="M24" t="s">
        <v>291</v>
      </c>
    </row>
    <row r="25" spans="1:13">
      <c r="A25" s="71">
        <v>44414</v>
      </c>
      <c r="B25" s="284" t="s">
        <v>327</v>
      </c>
      <c r="C25" s="285"/>
      <c r="D25" s="95" t="s">
        <v>333</v>
      </c>
      <c r="E25" s="95">
        <v>1</v>
      </c>
      <c r="F25" s="96">
        <v>10</v>
      </c>
      <c r="G25" s="96">
        <v>10</v>
      </c>
      <c r="H25" s="104" t="str">
        <f t="shared" si="0"/>
        <v>0</v>
      </c>
      <c r="I25" s="90"/>
    </row>
    <row r="26" spans="1:13">
      <c r="A26" s="72">
        <v>44414</v>
      </c>
      <c r="B26" s="298" t="s">
        <v>328</v>
      </c>
      <c r="C26" s="299"/>
      <c r="D26" s="110" t="s">
        <v>329</v>
      </c>
      <c r="E26" s="110">
        <v>1</v>
      </c>
      <c r="F26" s="111">
        <v>0</v>
      </c>
      <c r="G26" s="111">
        <v>0</v>
      </c>
      <c r="H26" s="140" t="str">
        <f t="shared" si="0"/>
        <v>0</v>
      </c>
      <c r="I26" s="113">
        <v>165.5</v>
      </c>
      <c r="J26">
        <v>9653</v>
      </c>
    </row>
    <row r="27" spans="1:13">
      <c r="A27" s="71">
        <v>44415</v>
      </c>
      <c r="B27" s="284" t="s">
        <v>298</v>
      </c>
      <c r="C27" s="285"/>
      <c r="D27" s="95" t="s">
        <v>330</v>
      </c>
      <c r="E27" s="95">
        <v>1</v>
      </c>
      <c r="F27" s="96">
        <v>10</v>
      </c>
      <c r="G27" s="96">
        <v>10</v>
      </c>
      <c r="H27" s="104" t="str">
        <f t="shared" si="0"/>
        <v>0</v>
      </c>
      <c r="I27" s="90"/>
    </row>
    <row r="28" spans="1:13">
      <c r="A28" s="71">
        <v>44415</v>
      </c>
      <c r="B28" s="284" t="s">
        <v>331</v>
      </c>
      <c r="C28" s="285"/>
      <c r="D28" s="99" t="s">
        <v>332</v>
      </c>
      <c r="E28" s="95">
        <v>1</v>
      </c>
      <c r="F28" s="96">
        <v>53.5</v>
      </c>
      <c r="G28" s="96">
        <v>53.5</v>
      </c>
      <c r="H28" s="104" t="str">
        <f t="shared" si="0"/>
        <v>0</v>
      </c>
      <c r="I28" s="100"/>
    </row>
    <row r="29" spans="1:13">
      <c r="A29" s="108">
        <v>44416</v>
      </c>
      <c r="B29" s="273" t="s">
        <v>65</v>
      </c>
      <c r="C29" s="274"/>
      <c r="D29" s="54" t="s">
        <v>76</v>
      </c>
      <c r="E29" s="54">
        <v>1</v>
      </c>
      <c r="F29" s="59">
        <v>200</v>
      </c>
      <c r="G29" s="59">
        <v>200</v>
      </c>
      <c r="H29" s="60" t="str">
        <f t="shared" si="0"/>
        <v>0</v>
      </c>
      <c r="I29" s="114"/>
      <c r="L29" s="175"/>
    </row>
    <row r="30" spans="1:13">
      <c r="A30" s="162">
        <v>44416</v>
      </c>
      <c r="B30" s="321" t="s">
        <v>292</v>
      </c>
      <c r="C30" s="321"/>
      <c r="D30" s="168" t="s">
        <v>334</v>
      </c>
      <c r="E30" s="168">
        <v>1</v>
      </c>
      <c r="F30" s="169">
        <v>-225</v>
      </c>
      <c r="G30" s="169">
        <v>-225</v>
      </c>
      <c r="H30" s="170" t="str">
        <f t="shared" si="0"/>
        <v>0</v>
      </c>
      <c r="I30" s="171"/>
    </row>
    <row r="31" spans="1:13">
      <c r="A31" s="71">
        <v>44416</v>
      </c>
      <c r="B31" s="292" t="s">
        <v>335</v>
      </c>
      <c r="C31" s="292"/>
      <c r="D31" s="95" t="s">
        <v>336</v>
      </c>
      <c r="E31" s="95">
        <v>1</v>
      </c>
      <c r="F31" s="96">
        <v>109</v>
      </c>
      <c r="G31" s="96">
        <v>109</v>
      </c>
      <c r="H31" s="104" t="str">
        <f t="shared" si="0"/>
        <v>0</v>
      </c>
      <c r="I31" s="160"/>
    </row>
    <row r="32" spans="1:13">
      <c r="A32" s="71">
        <v>44417</v>
      </c>
      <c r="B32" s="292" t="s">
        <v>337</v>
      </c>
      <c r="C32" s="292"/>
      <c r="D32" s="101" t="s">
        <v>338</v>
      </c>
      <c r="E32" s="95">
        <v>1</v>
      </c>
      <c r="F32" s="96">
        <v>150</v>
      </c>
      <c r="G32" s="96">
        <v>150</v>
      </c>
      <c r="H32" s="104" t="str">
        <f t="shared" si="0"/>
        <v>0</v>
      </c>
      <c r="I32" s="103"/>
      <c r="J32" s="115"/>
    </row>
    <row r="33" spans="1:12">
      <c r="A33" s="71">
        <v>44418</v>
      </c>
      <c r="B33" s="292" t="s">
        <v>339</v>
      </c>
      <c r="C33" s="292"/>
      <c r="D33" s="95" t="s">
        <v>340</v>
      </c>
      <c r="E33" s="95">
        <v>1</v>
      </c>
      <c r="F33" s="96">
        <v>17</v>
      </c>
      <c r="G33" s="96">
        <v>17</v>
      </c>
      <c r="H33" s="104" t="str">
        <f t="shared" si="0"/>
        <v>0</v>
      </c>
      <c r="I33" s="90"/>
      <c r="J33" s="115"/>
    </row>
    <row r="34" spans="1:12">
      <c r="A34" s="72">
        <v>44418</v>
      </c>
      <c r="B34" s="295" t="s">
        <v>341</v>
      </c>
      <c r="C34" s="295"/>
      <c r="D34" s="110" t="s">
        <v>342</v>
      </c>
      <c r="E34" s="110">
        <v>1</v>
      </c>
      <c r="F34" s="111">
        <v>0</v>
      </c>
      <c r="G34" s="111">
        <v>0</v>
      </c>
      <c r="H34" s="140" t="str">
        <f t="shared" si="0"/>
        <v>0</v>
      </c>
      <c r="I34" s="113">
        <v>55.57</v>
      </c>
      <c r="J34">
        <v>3265</v>
      </c>
    </row>
    <row r="35" spans="1:12">
      <c r="A35" s="71">
        <v>44419</v>
      </c>
      <c r="B35" s="292" t="s">
        <v>345</v>
      </c>
      <c r="C35" s="292"/>
      <c r="D35" s="95" t="s">
        <v>346</v>
      </c>
      <c r="E35" s="95">
        <v>1</v>
      </c>
      <c r="F35" s="96">
        <v>44</v>
      </c>
      <c r="G35" s="96">
        <v>44</v>
      </c>
      <c r="H35" s="104" t="str">
        <f t="shared" si="0"/>
        <v>0</v>
      </c>
      <c r="I35" s="159"/>
    </row>
    <row r="36" spans="1:12">
      <c r="A36" s="162">
        <v>44419</v>
      </c>
      <c r="B36" s="321" t="s">
        <v>259</v>
      </c>
      <c r="C36" s="321"/>
      <c r="D36" s="168" t="s">
        <v>343</v>
      </c>
      <c r="E36" s="168">
        <v>1</v>
      </c>
      <c r="F36" s="169">
        <v>-60</v>
      </c>
      <c r="G36" s="169">
        <v>-60</v>
      </c>
      <c r="H36" s="170" t="str">
        <f t="shared" si="0"/>
        <v>0</v>
      </c>
      <c r="I36" s="172"/>
      <c r="L36" s="154"/>
    </row>
    <row r="37" spans="1:12">
      <c r="A37" s="71">
        <v>44419</v>
      </c>
      <c r="B37" s="292" t="s">
        <v>298</v>
      </c>
      <c r="C37" s="292"/>
      <c r="D37" s="95" t="s">
        <v>344</v>
      </c>
      <c r="E37" s="95">
        <v>1</v>
      </c>
      <c r="F37" s="96">
        <v>25</v>
      </c>
      <c r="G37" s="96">
        <v>25</v>
      </c>
      <c r="H37" s="104" t="str">
        <f t="shared" si="0"/>
        <v>0</v>
      </c>
      <c r="I37" s="103"/>
      <c r="J37" s="130"/>
      <c r="L37" s="2"/>
    </row>
    <row r="38" spans="1:12">
      <c r="A38" s="71">
        <v>44420</v>
      </c>
      <c r="B38" s="284" t="s">
        <v>347</v>
      </c>
      <c r="C38" s="285"/>
      <c r="D38" s="95" t="s">
        <v>348</v>
      </c>
      <c r="E38" s="95">
        <v>1</v>
      </c>
      <c r="F38" s="96">
        <v>50</v>
      </c>
      <c r="G38" s="96">
        <v>50</v>
      </c>
      <c r="H38" s="104" t="str">
        <f t="shared" si="0"/>
        <v>0</v>
      </c>
      <c r="I38" s="90"/>
    </row>
    <row r="39" spans="1:12">
      <c r="A39" s="71">
        <v>44420</v>
      </c>
      <c r="B39" s="292" t="s">
        <v>361</v>
      </c>
      <c r="C39" s="292"/>
      <c r="D39" s="95" t="s">
        <v>362</v>
      </c>
      <c r="E39" s="95">
        <v>1</v>
      </c>
      <c r="F39" s="96">
        <v>122.5</v>
      </c>
      <c r="G39" s="96">
        <v>122.5</v>
      </c>
      <c r="H39" s="104" t="str">
        <f t="shared" si="0"/>
        <v>0</v>
      </c>
      <c r="I39" s="90"/>
      <c r="J39" s="115"/>
    </row>
    <row r="40" spans="1:12">
      <c r="A40" s="72">
        <v>44421</v>
      </c>
      <c r="B40" s="295" t="s">
        <v>94</v>
      </c>
      <c r="C40" s="295"/>
      <c r="D40" s="110" t="s">
        <v>349</v>
      </c>
      <c r="E40" s="110">
        <v>1</v>
      </c>
      <c r="F40" s="111">
        <v>0</v>
      </c>
      <c r="G40" s="111">
        <v>0</v>
      </c>
      <c r="H40" s="140" t="str">
        <f t="shared" ref="H40:H46" si="1">IMSUB(G40, F40)</f>
        <v>0</v>
      </c>
      <c r="I40" s="113">
        <v>508.1</v>
      </c>
      <c r="J40">
        <v>34429</v>
      </c>
    </row>
    <row r="41" spans="1:12">
      <c r="A41" s="72">
        <v>44421</v>
      </c>
      <c r="B41" s="298" t="s">
        <v>94</v>
      </c>
      <c r="C41" s="299"/>
      <c r="D41" s="110" t="s">
        <v>350</v>
      </c>
      <c r="E41" s="110">
        <v>1</v>
      </c>
      <c r="F41" s="111">
        <v>0</v>
      </c>
      <c r="G41" s="111">
        <v>0</v>
      </c>
      <c r="H41" s="140" t="str">
        <f t="shared" si="1"/>
        <v>0</v>
      </c>
      <c r="I41" s="113">
        <v>318.95999999999998</v>
      </c>
      <c r="J41" s="184">
        <v>19137</v>
      </c>
    </row>
    <row r="42" spans="1:12">
      <c r="A42" s="71">
        <v>44421</v>
      </c>
      <c r="B42" s="284" t="s">
        <v>351</v>
      </c>
      <c r="C42" s="285"/>
      <c r="D42" s="95" t="s">
        <v>352</v>
      </c>
      <c r="E42" s="95">
        <v>1</v>
      </c>
      <c r="F42" s="96">
        <v>6.5</v>
      </c>
      <c r="G42" s="96">
        <v>6.5</v>
      </c>
      <c r="H42" s="104" t="str">
        <f t="shared" si="1"/>
        <v>0</v>
      </c>
      <c r="I42" s="90"/>
    </row>
    <row r="43" spans="1:12">
      <c r="A43" s="71">
        <v>44421</v>
      </c>
      <c r="B43" s="284" t="s">
        <v>353</v>
      </c>
      <c r="C43" s="285"/>
      <c r="D43" s="95" t="s">
        <v>354</v>
      </c>
      <c r="E43" s="95">
        <v>1</v>
      </c>
      <c r="F43" s="96">
        <v>10</v>
      </c>
      <c r="G43" s="96">
        <v>10</v>
      </c>
      <c r="H43" s="104" t="str">
        <f t="shared" si="1"/>
        <v>0</v>
      </c>
      <c r="I43" s="90"/>
    </row>
    <row r="44" spans="1:12">
      <c r="A44" s="72">
        <v>44421</v>
      </c>
      <c r="B44" s="298" t="s">
        <v>355</v>
      </c>
      <c r="C44" s="299"/>
      <c r="D44" s="110" t="s">
        <v>356</v>
      </c>
      <c r="E44" s="110">
        <v>1</v>
      </c>
      <c r="F44" s="111">
        <v>0</v>
      </c>
      <c r="G44" s="111">
        <v>0</v>
      </c>
      <c r="H44" s="140" t="str">
        <f t="shared" si="1"/>
        <v>0</v>
      </c>
      <c r="I44" s="174">
        <v>159</v>
      </c>
      <c r="J44">
        <v>9539</v>
      </c>
    </row>
    <row r="45" spans="1:12">
      <c r="A45" s="71">
        <v>44421</v>
      </c>
      <c r="B45" s="284" t="s">
        <v>357</v>
      </c>
      <c r="C45" s="285"/>
      <c r="D45" s="95" t="s">
        <v>358</v>
      </c>
      <c r="E45" s="95">
        <v>1</v>
      </c>
      <c r="F45" s="96">
        <v>757</v>
      </c>
      <c r="G45" s="96">
        <v>757</v>
      </c>
      <c r="H45" s="104" t="str">
        <f t="shared" si="1"/>
        <v>0</v>
      </c>
      <c r="I45" s="90"/>
    </row>
    <row r="46" spans="1:12">
      <c r="A46" s="72">
        <v>44421</v>
      </c>
      <c r="B46" s="298" t="s">
        <v>359</v>
      </c>
      <c r="C46" s="299"/>
      <c r="D46" s="110" t="s">
        <v>360</v>
      </c>
      <c r="E46" s="110">
        <v>1</v>
      </c>
      <c r="F46" s="111">
        <v>0</v>
      </c>
      <c r="G46" s="111">
        <v>0</v>
      </c>
      <c r="H46" s="140" t="str">
        <f t="shared" si="1"/>
        <v>0</v>
      </c>
      <c r="I46" s="113">
        <v>102</v>
      </c>
      <c r="J46">
        <v>6120</v>
      </c>
    </row>
    <row r="47" spans="1:12">
      <c r="A47" s="162">
        <v>44423</v>
      </c>
      <c r="B47" s="321" t="s">
        <v>292</v>
      </c>
      <c r="C47" s="321"/>
      <c r="D47" s="168" t="s">
        <v>318</v>
      </c>
      <c r="E47" s="168">
        <v>1</v>
      </c>
      <c r="F47" s="169">
        <v>-225</v>
      </c>
      <c r="G47" s="169">
        <v>-225</v>
      </c>
      <c r="H47" s="170" t="str">
        <f t="shared" si="0"/>
        <v>0</v>
      </c>
      <c r="I47" s="171"/>
    </row>
    <row r="48" spans="1:12">
      <c r="A48" s="71">
        <v>44423</v>
      </c>
      <c r="B48" s="284" t="s">
        <v>364</v>
      </c>
      <c r="C48" s="285"/>
      <c r="D48" s="95" t="s">
        <v>365</v>
      </c>
      <c r="E48" s="95">
        <v>1</v>
      </c>
      <c r="F48" s="96">
        <v>0.5</v>
      </c>
      <c r="G48" s="96">
        <v>0.5</v>
      </c>
      <c r="H48" s="104" t="str">
        <f t="shared" si="0"/>
        <v>0</v>
      </c>
      <c r="I48" s="90"/>
    </row>
    <row r="49" spans="1:10">
      <c r="A49" s="71">
        <v>44423</v>
      </c>
      <c r="B49" s="292" t="s">
        <v>366</v>
      </c>
      <c r="C49" s="292"/>
      <c r="D49" s="95" t="s">
        <v>367</v>
      </c>
      <c r="E49" s="95">
        <v>1</v>
      </c>
      <c r="F49" s="96">
        <v>29</v>
      </c>
      <c r="G49" s="96">
        <v>29</v>
      </c>
      <c r="H49" s="104" t="str">
        <f t="shared" si="0"/>
        <v>0</v>
      </c>
      <c r="I49" s="122"/>
    </row>
    <row r="50" spans="1:10">
      <c r="A50" s="71">
        <v>44423</v>
      </c>
      <c r="B50" s="284" t="s">
        <v>363</v>
      </c>
      <c r="C50" s="285"/>
      <c r="D50" s="95" t="s">
        <v>368</v>
      </c>
      <c r="E50" s="95">
        <v>1</v>
      </c>
      <c r="F50" s="96">
        <v>113.5</v>
      </c>
      <c r="G50" s="96">
        <v>113.5</v>
      </c>
      <c r="H50" s="104" t="str">
        <f t="shared" si="0"/>
        <v>0</v>
      </c>
      <c r="I50" s="105"/>
    </row>
    <row r="51" spans="1:10">
      <c r="A51" s="179">
        <v>44423</v>
      </c>
      <c r="B51" s="322" t="s">
        <v>369</v>
      </c>
      <c r="C51" s="323"/>
      <c r="D51" s="180" t="s">
        <v>370</v>
      </c>
      <c r="E51" s="101">
        <v>1</v>
      </c>
      <c r="F51" s="117">
        <v>33</v>
      </c>
      <c r="G51" s="117">
        <v>33</v>
      </c>
      <c r="H51" s="118" t="str">
        <f t="shared" si="0"/>
        <v>0</v>
      </c>
      <c r="I51" s="181"/>
    </row>
    <row r="52" spans="1:10">
      <c r="A52" s="182">
        <v>44423</v>
      </c>
      <c r="B52" s="273" t="s">
        <v>65</v>
      </c>
      <c r="C52" s="274"/>
      <c r="D52" s="54" t="s">
        <v>76</v>
      </c>
      <c r="E52" s="54">
        <v>1</v>
      </c>
      <c r="F52" s="59">
        <v>200</v>
      </c>
      <c r="G52" s="59">
        <v>200</v>
      </c>
      <c r="H52" s="60" t="str">
        <f t="shared" si="0"/>
        <v>0</v>
      </c>
      <c r="I52" s="183"/>
    </row>
    <row r="53" spans="1:10">
      <c r="A53" s="179">
        <v>44423</v>
      </c>
      <c r="B53" s="296" t="s">
        <v>371</v>
      </c>
      <c r="C53" s="297"/>
      <c r="D53" s="98" t="s">
        <v>372</v>
      </c>
      <c r="E53" s="95">
        <v>1</v>
      </c>
      <c r="F53" s="96">
        <v>100</v>
      </c>
      <c r="G53" s="96">
        <v>100</v>
      </c>
      <c r="H53" s="104" t="str">
        <f t="shared" si="0"/>
        <v>0</v>
      </c>
      <c r="I53" s="105"/>
    </row>
    <row r="54" spans="1:10">
      <c r="A54" s="179">
        <v>44425</v>
      </c>
      <c r="B54" s="296" t="s">
        <v>373</v>
      </c>
      <c r="C54" s="297"/>
      <c r="D54" s="98" t="s">
        <v>374</v>
      </c>
      <c r="E54" s="95">
        <v>1</v>
      </c>
      <c r="F54" s="96">
        <v>50</v>
      </c>
      <c r="G54" s="96">
        <v>50</v>
      </c>
      <c r="H54" s="104" t="str">
        <f t="shared" si="0"/>
        <v>0</v>
      </c>
      <c r="I54" s="105"/>
    </row>
    <row r="55" spans="1:10">
      <c r="A55" s="185">
        <v>44426</v>
      </c>
      <c r="B55" s="277" t="s">
        <v>58</v>
      </c>
      <c r="C55" s="278"/>
      <c r="D55" s="40" t="s">
        <v>375</v>
      </c>
      <c r="E55" s="40">
        <v>1</v>
      </c>
      <c r="F55" s="186">
        <v>0</v>
      </c>
      <c r="G55" s="186">
        <v>0</v>
      </c>
      <c r="H55" s="187" t="str">
        <f t="shared" si="0"/>
        <v>0</v>
      </c>
      <c r="I55" s="190" t="s">
        <v>61</v>
      </c>
      <c r="J55">
        <v>494241</v>
      </c>
    </row>
    <row r="56" spans="1:10">
      <c r="A56" s="179">
        <v>44427</v>
      </c>
      <c r="B56" s="296" t="s">
        <v>376</v>
      </c>
      <c r="C56" s="297"/>
      <c r="D56" s="95" t="s">
        <v>383</v>
      </c>
      <c r="E56" s="95">
        <v>1</v>
      </c>
      <c r="F56" s="96">
        <v>81.5</v>
      </c>
      <c r="G56" s="96">
        <v>81.5</v>
      </c>
      <c r="H56" s="104" t="str">
        <f t="shared" si="0"/>
        <v>0</v>
      </c>
      <c r="I56" s="90"/>
    </row>
    <row r="57" spans="1:10">
      <c r="A57" s="179">
        <v>44427</v>
      </c>
      <c r="B57" s="296" t="s">
        <v>377</v>
      </c>
      <c r="C57" s="297"/>
      <c r="D57" s="95" t="s">
        <v>378</v>
      </c>
      <c r="E57" s="95">
        <v>1</v>
      </c>
      <c r="F57" s="96">
        <v>38</v>
      </c>
      <c r="G57" s="96">
        <v>38</v>
      </c>
      <c r="H57" s="104" t="str">
        <f t="shared" si="0"/>
        <v>0</v>
      </c>
      <c r="I57" s="90"/>
    </row>
    <row r="58" spans="1:10">
      <c r="A58" s="188">
        <v>44427</v>
      </c>
      <c r="B58" s="295" t="s">
        <v>379</v>
      </c>
      <c r="C58" s="295"/>
      <c r="D58" s="110" t="s">
        <v>380</v>
      </c>
      <c r="E58" s="110">
        <v>1</v>
      </c>
      <c r="F58" s="111">
        <v>0</v>
      </c>
      <c r="G58" s="111">
        <v>0</v>
      </c>
      <c r="H58" s="140" t="str">
        <f t="shared" si="0"/>
        <v>0</v>
      </c>
      <c r="I58" s="113">
        <v>209</v>
      </c>
      <c r="J58">
        <v>12571</v>
      </c>
    </row>
    <row r="59" spans="1:10">
      <c r="A59" s="179">
        <v>44427</v>
      </c>
      <c r="B59" s="296" t="s">
        <v>381</v>
      </c>
      <c r="C59" s="297"/>
      <c r="D59" s="98" t="s">
        <v>382</v>
      </c>
      <c r="E59" s="95">
        <v>1</v>
      </c>
      <c r="F59" s="96">
        <v>18</v>
      </c>
      <c r="G59" s="96">
        <v>18</v>
      </c>
      <c r="H59" s="104" t="str">
        <f t="shared" si="0"/>
        <v>0</v>
      </c>
      <c r="I59" s="105"/>
    </row>
    <row r="60" spans="1:10">
      <c r="A60" s="179">
        <v>44429</v>
      </c>
      <c r="B60" s="292" t="s">
        <v>388</v>
      </c>
      <c r="C60" s="292"/>
      <c r="D60" s="95" t="s">
        <v>389</v>
      </c>
      <c r="E60" s="95">
        <v>1</v>
      </c>
      <c r="F60" s="96">
        <v>53.5</v>
      </c>
      <c r="G60" s="96">
        <v>53.5</v>
      </c>
      <c r="H60" s="104" t="str">
        <f t="shared" si="0"/>
        <v>0</v>
      </c>
      <c r="I60" s="90"/>
    </row>
    <row r="61" spans="1:10">
      <c r="A61" s="189">
        <v>44430</v>
      </c>
      <c r="B61" s="321" t="s">
        <v>292</v>
      </c>
      <c r="C61" s="321"/>
      <c r="D61" s="168" t="s">
        <v>384</v>
      </c>
      <c r="E61" s="168">
        <v>1</v>
      </c>
      <c r="F61" s="169">
        <v>-310</v>
      </c>
      <c r="G61" s="169">
        <v>-310</v>
      </c>
      <c r="H61" s="170" t="str">
        <f t="shared" ref="H61:H63" si="2">IMSUB(G61, F61)</f>
        <v>0</v>
      </c>
      <c r="I61" s="171"/>
    </row>
    <row r="62" spans="1:10">
      <c r="A62" s="179">
        <v>44430</v>
      </c>
      <c r="B62" s="284" t="s">
        <v>386</v>
      </c>
      <c r="C62" s="285"/>
      <c r="D62" s="95" t="s">
        <v>385</v>
      </c>
      <c r="E62" s="95">
        <v>1</v>
      </c>
      <c r="F62" s="96">
        <v>80</v>
      </c>
      <c r="G62" s="96">
        <v>80</v>
      </c>
      <c r="H62" s="104" t="str">
        <f t="shared" si="2"/>
        <v>0</v>
      </c>
      <c r="I62" s="90"/>
    </row>
    <row r="63" spans="1:10">
      <c r="A63" s="179">
        <v>44430</v>
      </c>
      <c r="B63" s="284" t="s">
        <v>390</v>
      </c>
      <c r="C63" s="285"/>
      <c r="D63" s="95" t="s">
        <v>391</v>
      </c>
      <c r="E63" s="95">
        <v>1</v>
      </c>
      <c r="F63" s="96">
        <v>8.5</v>
      </c>
      <c r="G63" s="96">
        <v>8.5</v>
      </c>
      <c r="H63" s="104" t="str">
        <f t="shared" si="2"/>
        <v>0</v>
      </c>
      <c r="I63" s="90"/>
    </row>
    <row r="64" spans="1:10">
      <c r="A64" s="179">
        <v>44430</v>
      </c>
      <c r="B64" s="284" t="s">
        <v>259</v>
      </c>
      <c r="C64" s="285"/>
      <c r="D64" s="95" t="s">
        <v>284</v>
      </c>
      <c r="E64" s="95">
        <v>1</v>
      </c>
      <c r="F64" s="96">
        <v>30</v>
      </c>
      <c r="G64" s="96">
        <v>30</v>
      </c>
      <c r="H64" s="104" t="str">
        <f t="shared" ref="H64:H67" si="3">IMSUB(G64, F64)</f>
        <v>0</v>
      </c>
      <c r="I64" s="90"/>
    </row>
    <row r="65" spans="1:12">
      <c r="A65" s="179">
        <v>44430</v>
      </c>
      <c r="B65" s="284" t="s">
        <v>236</v>
      </c>
      <c r="C65" s="285"/>
      <c r="D65" s="95" t="s">
        <v>387</v>
      </c>
      <c r="E65" s="95">
        <v>1</v>
      </c>
      <c r="F65" s="96">
        <v>50</v>
      </c>
      <c r="G65" s="96">
        <v>50</v>
      </c>
      <c r="H65" s="104" t="str">
        <f t="shared" si="3"/>
        <v>0</v>
      </c>
      <c r="I65" s="90"/>
    </row>
    <row r="66" spans="1:12">
      <c r="A66" s="182">
        <v>44430</v>
      </c>
      <c r="B66" s="273" t="s">
        <v>65</v>
      </c>
      <c r="C66" s="274"/>
      <c r="D66" s="54" t="s">
        <v>76</v>
      </c>
      <c r="E66" s="54">
        <v>1</v>
      </c>
      <c r="F66" s="59">
        <v>200</v>
      </c>
      <c r="G66" s="59">
        <v>200</v>
      </c>
      <c r="H66" s="60" t="str">
        <f t="shared" si="3"/>
        <v>0</v>
      </c>
      <c r="I66" s="114"/>
    </row>
    <row r="67" spans="1:12">
      <c r="A67" s="179">
        <v>44432</v>
      </c>
      <c r="B67" s="292" t="s">
        <v>392</v>
      </c>
      <c r="C67" s="292"/>
      <c r="D67" s="95" t="s">
        <v>393</v>
      </c>
      <c r="E67" s="95">
        <v>1</v>
      </c>
      <c r="F67" s="96">
        <v>-1</v>
      </c>
      <c r="G67" s="96">
        <v>-1</v>
      </c>
      <c r="H67" s="104" t="str">
        <f t="shared" si="3"/>
        <v>0</v>
      </c>
      <c r="I67" s="90"/>
    </row>
    <row r="68" spans="1:12">
      <c r="A68" s="188">
        <v>44432</v>
      </c>
      <c r="B68" s="295" t="s">
        <v>394</v>
      </c>
      <c r="C68" s="295"/>
      <c r="D68" s="110" t="s">
        <v>395</v>
      </c>
      <c r="E68" s="110">
        <v>1</v>
      </c>
      <c r="F68" s="111">
        <v>0</v>
      </c>
      <c r="G68" s="111">
        <v>0</v>
      </c>
      <c r="H68" s="140" t="str">
        <f t="shared" ref="H68:H70" si="4">IMSUB(G68, F68)</f>
        <v>0</v>
      </c>
      <c r="I68" s="191">
        <v>530</v>
      </c>
      <c r="J68">
        <v>530</v>
      </c>
    </row>
    <row r="69" spans="1:12">
      <c r="A69" s="179">
        <v>44435</v>
      </c>
      <c r="B69" s="284" t="s">
        <v>79</v>
      </c>
      <c r="C69" s="285"/>
      <c r="D69" s="95" t="s">
        <v>396</v>
      </c>
      <c r="E69" s="95">
        <v>1</v>
      </c>
      <c r="F69" s="96">
        <v>20</v>
      </c>
      <c r="G69" s="96">
        <v>20</v>
      </c>
      <c r="H69" s="104" t="str">
        <f t="shared" si="4"/>
        <v>0</v>
      </c>
      <c r="I69" s="90"/>
    </row>
    <row r="70" spans="1:12">
      <c r="A70" s="179">
        <v>44435</v>
      </c>
      <c r="B70" s="292" t="s">
        <v>397</v>
      </c>
      <c r="C70" s="292"/>
      <c r="D70" s="95" t="s">
        <v>398</v>
      </c>
      <c r="E70" s="95">
        <v>1</v>
      </c>
      <c r="F70" s="96">
        <v>30</v>
      </c>
      <c r="G70" s="96">
        <v>30</v>
      </c>
      <c r="H70" s="104" t="str">
        <f t="shared" si="4"/>
        <v>0</v>
      </c>
      <c r="I70" s="90"/>
    </row>
    <row r="71" spans="1:12">
      <c r="A71" s="179">
        <v>44435</v>
      </c>
      <c r="B71" s="292" t="s">
        <v>399</v>
      </c>
      <c r="C71" s="292"/>
      <c r="D71" s="95" t="s">
        <v>400</v>
      </c>
      <c r="E71" s="95">
        <v>1</v>
      </c>
      <c r="F71" s="96">
        <v>41</v>
      </c>
      <c r="G71" s="96">
        <v>41</v>
      </c>
      <c r="H71" s="104" t="str">
        <f t="shared" ref="H71:H76" si="5">IMSUB(G71, F71)</f>
        <v>0</v>
      </c>
      <c r="I71" s="90"/>
    </row>
    <row r="72" spans="1:12">
      <c r="A72" s="179">
        <v>44435</v>
      </c>
      <c r="B72" s="292" t="s">
        <v>401</v>
      </c>
      <c r="C72" s="292"/>
      <c r="D72" s="95" t="s">
        <v>402</v>
      </c>
      <c r="E72" s="95">
        <v>1</v>
      </c>
      <c r="F72" s="96">
        <v>10</v>
      </c>
      <c r="G72" s="96">
        <v>10</v>
      </c>
      <c r="H72" s="104" t="str">
        <f t="shared" si="5"/>
        <v>0</v>
      </c>
      <c r="I72" s="90"/>
    </row>
    <row r="73" spans="1:12">
      <c r="A73" s="179">
        <v>44436</v>
      </c>
      <c r="B73" s="292" t="s">
        <v>403</v>
      </c>
      <c r="C73" s="292"/>
      <c r="D73" s="95" t="s">
        <v>404</v>
      </c>
      <c r="E73" s="95">
        <v>1</v>
      </c>
      <c r="F73" s="96">
        <v>65</v>
      </c>
      <c r="G73" s="96">
        <v>65</v>
      </c>
      <c r="H73" s="104" t="str">
        <f t="shared" si="5"/>
        <v>0</v>
      </c>
      <c r="I73" s="90"/>
    </row>
    <row r="74" spans="1:12">
      <c r="A74" s="182">
        <v>44437</v>
      </c>
      <c r="B74" s="273" t="s">
        <v>65</v>
      </c>
      <c r="C74" s="274"/>
      <c r="D74" s="54" t="s">
        <v>494</v>
      </c>
      <c r="E74" s="54">
        <v>1</v>
      </c>
      <c r="F74" s="59">
        <v>350</v>
      </c>
      <c r="G74" s="59">
        <v>350</v>
      </c>
      <c r="H74" s="60" t="str">
        <f t="shared" si="5"/>
        <v>0</v>
      </c>
      <c r="I74" s="57"/>
    </row>
    <row r="75" spans="1:12">
      <c r="A75" s="188">
        <v>44437</v>
      </c>
      <c r="B75" s="295" t="s">
        <v>405</v>
      </c>
      <c r="C75" s="295"/>
      <c r="D75" s="110" t="s">
        <v>406</v>
      </c>
      <c r="E75" s="110">
        <v>1</v>
      </c>
      <c r="F75" s="111">
        <v>0</v>
      </c>
      <c r="G75" s="111">
        <v>0</v>
      </c>
      <c r="H75" s="140" t="str">
        <f t="shared" si="5"/>
        <v>0</v>
      </c>
      <c r="I75" s="113">
        <v>91.5</v>
      </c>
      <c r="J75">
        <v>5385</v>
      </c>
    </row>
    <row r="76" spans="1:12">
      <c r="A76" s="198">
        <v>44437</v>
      </c>
      <c r="B76" s="288" t="s">
        <v>407</v>
      </c>
      <c r="C76" s="288"/>
      <c r="D76" s="99" t="s">
        <v>408</v>
      </c>
      <c r="E76" s="99">
        <v>1</v>
      </c>
      <c r="F76" s="123">
        <v>110</v>
      </c>
      <c r="G76" s="123">
        <v>110</v>
      </c>
      <c r="H76" s="124" t="str">
        <f t="shared" si="5"/>
        <v>0</v>
      </c>
      <c r="I76" s="125"/>
      <c r="L76" t="s">
        <v>413</v>
      </c>
    </row>
    <row r="77" spans="1:12">
      <c r="A77" s="198">
        <v>44437</v>
      </c>
      <c r="B77" s="292" t="s">
        <v>409</v>
      </c>
      <c r="C77" s="292"/>
      <c r="D77" s="95" t="s">
        <v>410</v>
      </c>
      <c r="E77" s="95">
        <v>1</v>
      </c>
      <c r="F77" s="96">
        <v>20</v>
      </c>
      <c r="G77" s="96">
        <v>20</v>
      </c>
      <c r="H77" s="104" t="str">
        <f t="shared" ref="H77:H79" si="6">IMSUB(G77, F77)</f>
        <v>0</v>
      </c>
      <c r="I77" s="90"/>
      <c r="J77" t="s">
        <v>203</v>
      </c>
      <c r="K77">
        <v>614407</v>
      </c>
      <c r="L77">
        <v>120166</v>
      </c>
    </row>
    <row r="78" spans="1:12">
      <c r="A78" s="179">
        <v>44439</v>
      </c>
      <c r="B78" s="292" t="s">
        <v>411</v>
      </c>
      <c r="C78" s="292"/>
      <c r="D78" s="95" t="s">
        <v>412</v>
      </c>
      <c r="E78" s="95">
        <v>1</v>
      </c>
      <c r="F78" s="96">
        <v>17</v>
      </c>
      <c r="G78" s="96">
        <v>17</v>
      </c>
      <c r="H78" s="104" t="str">
        <f t="shared" si="6"/>
        <v>0</v>
      </c>
      <c r="I78" s="90"/>
    </row>
    <row r="79" spans="1:12" ht="18" thickBot="1">
      <c r="A79" s="201">
        <v>44439</v>
      </c>
      <c r="B79" s="324" t="s">
        <v>448</v>
      </c>
      <c r="C79" s="324"/>
      <c r="D79" s="202" t="s">
        <v>449</v>
      </c>
      <c r="E79" s="202">
        <v>1</v>
      </c>
      <c r="F79" s="203">
        <v>45</v>
      </c>
      <c r="G79" s="203">
        <v>45</v>
      </c>
      <c r="H79" s="204" t="str">
        <f t="shared" si="6"/>
        <v>0</v>
      </c>
      <c r="I79" s="205"/>
    </row>
    <row r="80" spans="1:12">
      <c r="A80" s="80" t="s">
        <v>134</v>
      </c>
      <c r="B80" s="281" t="s">
        <v>135</v>
      </c>
      <c r="C80" s="281"/>
      <c r="D80" s="199" t="s">
        <v>483</v>
      </c>
    </row>
  </sheetData>
  <mergeCells count="79">
    <mergeCell ref="B80:C80"/>
    <mergeCell ref="B79:C79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7:C77"/>
    <mergeCell ref="B78:C78"/>
    <mergeCell ref="B68:C68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A1:I1"/>
    <mergeCell ref="A2:B2"/>
    <mergeCell ref="A3:B3"/>
    <mergeCell ref="A4:B4"/>
    <mergeCell ref="B6:C6"/>
    <mergeCell ref="B69:C69"/>
    <mergeCell ref="B70:C70"/>
    <mergeCell ref="B76:C76"/>
    <mergeCell ref="B71:C71"/>
    <mergeCell ref="B72:C72"/>
    <mergeCell ref="B73:C73"/>
    <mergeCell ref="B74:C74"/>
    <mergeCell ref="B75:C75"/>
  </mergeCells>
  <phoneticPr fontId="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43" zoomScale="85" zoomScaleNormal="85" workbookViewId="0">
      <selection activeCell="D63" sqref="D63"/>
    </sheetView>
  </sheetViews>
  <sheetFormatPr defaultRowHeight="17.399999999999999"/>
  <cols>
    <col min="1" max="2" width="12.19921875" customWidth="1"/>
    <col min="3" max="3" width="15.8984375" customWidth="1"/>
    <col min="4" max="4" width="54.5" customWidth="1"/>
    <col min="5" max="5" width="7.3984375" customWidth="1"/>
    <col min="6" max="7" width="12.296875" customWidth="1"/>
    <col min="8" max="8" width="11.5" customWidth="1"/>
    <col min="9" max="9" width="10.5" customWidth="1"/>
  </cols>
  <sheetData>
    <row r="1" spans="1:9" ht="25.8" thickBot="1">
      <c r="A1" s="253" t="s">
        <v>13</v>
      </c>
      <c r="B1" s="254"/>
      <c r="C1" s="254"/>
      <c r="D1" s="254"/>
      <c r="E1" s="254"/>
      <c r="F1" s="254"/>
      <c r="G1" s="254"/>
      <c r="H1" s="254"/>
      <c r="I1" s="255"/>
    </row>
    <row r="2" spans="1:9" ht="18" thickTop="1">
      <c r="A2" s="256" t="s">
        <v>0</v>
      </c>
      <c r="B2" s="257"/>
      <c r="C2" s="32">
        <v>3508.5</v>
      </c>
      <c r="D2" s="2" t="s">
        <v>446</v>
      </c>
      <c r="E2" s="2"/>
      <c r="F2" s="2"/>
      <c r="G2" s="2"/>
      <c r="H2" s="89"/>
      <c r="I2" s="43" t="s">
        <v>137</v>
      </c>
    </row>
    <row r="3" spans="1:9">
      <c r="A3" s="258" t="s">
        <v>1</v>
      </c>
      <c r="B3" s="259"/>
      <c r="C3" s="33">
        <f>SUM(G7:G57)</f>
        <v>2999.5</v>
      </c>
      <c r="D3" s="2"/>
      <c r="E3" s="2"/>
      <c r="F3" s="2"/>
      <c r="G3" s="2"/>
      <c r="H3" s="86"/>
      <c r="I3" s="5" t="s">
        <v>138</v>
      </c>
    </row>
    <row r="4" spans="1:9" ht="18" thickBot="1">
      <c r="A4" s="260" t="s">
        <v>2</v>
      </c>
      <c r="B4" s="261"/>
      <c r="C4" s="35" t="str">
        <f>USDOLLAR(IMSUB(C2, C3), 2)</f>
        <v>$509.00</v>
      </c>
      <c r="D4" s="2"/>
      <c r="E4" s="2"/>
      <c r="F4" s="2"/>
      <c r="G4" s="2"/>
      <c r="H4" s="87"/>
      <c r="I4" s="5" t="s">
        <v>139</v>
      </c>
    </row>
    <row r="5" spans="1:9" ht="18" thickBot="1">
      <c r="A5" s="4"/>
      <c r="B5" s="2"/>
      <c r="C5" s="2"/>
      <c r="D5" s="2"/>
      <c r="E5" s="2"/>
      <c r="F5" s="2"/>
      <c r="G5" s="2"/>
      <c r="H5" s="88"/>
      <c r="I5" s="8" t="s">
        <v>140</v>
      </c>
    </row>
    <row r="6" spans="1:9" ht="18" thickBot="1">
      <c r="A6" s="11" t="s">
        <v>3</v>
      </c>
      <c r="B6" s="262" t="s">
        <v>5</v>
      </c>
      <c r="C6" s="263"/>
      <c r="D6" s="12" t="s">
        <v>4</v>
      </c>
      <c r="E6" s="12" t="s">
        <v>12</v>
      </c>
      <c r="F6" s="12" t="s">
        <v>10</v>
      </c>
      <c r="G6" s="12" t="s">
        <v>11</v>
      </c>
      <c r="H6" s="12" t="s">
        <v>7</v>
      </c>
      <c r="I6" s="85" t="s">
        <v>94</v>
      </c>
    </row>
    <row r="7" spans="1:9">
      <c r="A7" s="176">
        <v>44442</v>
      </c>
      <c r="B7" s="300" t="s">
        <v>414</v>
      </c>
      <c r="C7" s="301"/>
      <c r="D7" s="91" t="s">
        <v>459</v>
      </c>
      <c r="E7" s="91">
        <v>1</v>
      </c>
      <c r="F7" s="92">
        <v>8</v>
      </c>
      <c r="G7" s="92">
        <v>8</v>
      </c>
      <c r="H7" s="93" t="str">
        <f>IMSUB(G7, F7)</f>
        <v>0</v>
      </c>
      <c r="I7" s="94"/>
    </row>
    <row r="8" spans="1:9">
      <c r="A8" s="71">
        <v>44442</v>
      </c>
      <c r="B8" s="296" t="s">
        <v>415</v>
      </c>
      <c r="C8" s="297"/>
      <c r="D8" s="98" t="s">
        <v>416</v>
      </c>
      <c r="E8" s="95">
        <v>1</v>
      </c>
      <c r="F8" s="96">
        <v>53</v>
      </c>
      <c r="G8" s="96">
        <v>53</v>
      </c>
      <c r="H8" s="104" t="str">
        <f t="shared" ref="H8:H57" si="0">IMSUB(G8, F8)</f>
        <v>0</v>
      </c>
      <c r="I8" s="90"/>
    </row>
    <row r="9" spans="1:9">
      <c r="A9" s="44">
        <v>44442</v>
      </c>
      <c r="B9" s="296" t="s">
        <v>415</v>
      </c>
      <c r="C9" s="297"/>
      <c r="D9" s="95" t="s">
        <v>417</v>
      </c>
      <c r="E9" s="95">
        <v>1</v>
      </c>
      <c r="F9" s="96">
        <v>15</v>
      </c>
      <c r="G9" s="96">
        <v>15</v>
      </c>
      <c r="H9" s="104" t="str">
        <f t="shared" si="0"/>
        <v>0</v>
      </c>
      <c r="I9" s="90"/>
    </row>
    <row r="10" spans="1:9">
      <c r="A10" s="44">
        <v>44442</v>
      </c>
      <c r="B10" s="292" t="s">
        <v>392</v>
      </c>
      <c r="C10" s="292"/>
      <c r="D10" s="95" t="s">
        <v>418</v>
      </c>
      <c r="E10" s="95">
        <v>1</v>
      </c>
      <c r="F10" s="96">
        <v>-1.5</v>
      </c>
      <c r="G10" s="96">
        <v>-1.5</v>
      </c>
      <c r="H10" s="104" t="str">
        <f t="shared" si="0"/>
        <v>0</v>
      </c>
      <c r="I10" s="90"/>
    </row>
    <row r="11" spans="1:9">
      <c r="A11" s="44">
        <v>44443</v>
      </c>
      <c r="B11" s="284" t="s">
        <v>420</v>
      </c>
      <c r="C11" s="285"/>
      <c r="D11" s="95" t="s">
        <v>421</v>
      </c>
      <c r="E11" s="95">
        <v>1</v>
      </c>
      <c r="F11" s="96">
        <v>160</v>
      </c>
      <c r="G11" s="96">
        <v>160</v>
      </c>
      <c r="H11" s="104" t="str">
        <f t="shared" si="0"/>
        <v>0</v>
      </c>
      <c r="I11" s="177"/>
    </row>
    <row r="12" spans="1:9">
      <c r="A12" s="44">
        <v>44443</v>
      </c>
      <c r="B12" s="284" t="s">
        <v>422</v>
      </c>
      <c r="C12" s="285"/>
      <c r="D12" s="95" t="s">
        <v>425</v>
      </c>
      <c r="E12" s="95">
        <v>1</v>
      </c>
      <c r="F12" s="96">
        <v>75</v>
      </c>
      <c r="G12" s="96">
        <v>75</v>
      </c>
      <c r="H12" s="104" t="str">
        <f t="shared" si="0"/>
        <v>0</v>
      </c>
      <c r="I12" s="90"/>
    </row>
    <row r="13" spans="1:9">
      <c r="A13" s="44">
        <v>44443</v>
      </c>
      <c r="B13" s="284" t="s">
        <v>423</v>
      </c>
      <c r="C13" s="285"/>
      <c r="D13" s="95" t="s">
        <v>424</v>
      </c>
      <c r="E13" s="95">
        <v>1</v>
      </c>
      <c r="F13" s="96">
        <v>34</v>
      </c>
      <c r="G13" s="96">
        <v>34</v>
      </c>
      <c r="H13" s="104" t="str">
        <f t="shared" si="0"/>
        <v>0</v>
      </c>
      <c r="I13" s="90"/>
    </row>
    <row r="14" spans="1:9">
      <c r="A14" s="44">
        <v>44443</v>
      </c>
      <c r="B14" s="284" t="s">
        <v>428</v>
      </c>
      <c r="C14" s="285"/>
      <c r="D14" s="95" t="s">
        <v>429</v>
      </c>
      <c r="E14" s="95">
        <v>1</v>
      </c>
      <c r="F14" s="96">
        <v>245</v>
      </c>
      <c r="G14" s="96">
        <v>245</v>
      </c>
      <c r="H14" s="104" t="str">
        <f t="shared" si="0"/>
        <v>0</v>
      </c>
      <c r="I14" s="90"/>
    </row>
    <row r="15" spans="1:9">
      <c r="A15" s="44">
        <v>44443</v>
      </c>
      <c r="B15" s="292" t="s">
        <v>427</v>
      </c>
      <c r="C15" s="292"/>
      <c r="D15" s="98" t="s">
        <v>432</v>
      </c>
      <c r="E15" s="95">
        <v>1</v>
      </c>
      <c r="F15" s="96">
        <v>104</v>
      </c>
      <c r="G15" s="96">
        <v>104</v>
      </c>
      <c r="H15" s="104" t="str">
        <f t="shared" si="0"/>
        <v>0</v>
      </c>
      <c r="I15" s="90"/>
    </row>
    <row r="16" spans="1:9">
      <c r="A16" s="44">
        <v>44443</v>
      </c>
      <c r="B16" s="284" t="s">
        <v>431</v>
      </c>
      <c r="C16" s="285"/>
      <c r="D16" s="95" t="s">
        <v>426</v>
      </c>
      <c r="E16" s="95">
        <v>1</v>
      </c>
      <c r="F16" s="96">
        <v>5</v>
      </c>
      <c r="G16" s="96">
        <v>5</v>
      </c>
      <c r="H16" s="104" t="str">
        <f t="shared" si="0"/>
        <v>0</v>
      </c>
      <c r="I16" s="90"/>
    </row>
    <row r="17" spans="1:13">
      <c r="A17" s="44">
        <v>44443</v>
      </c>
      <c r="B17" s="284" t="s">
        <v>430</v>
      </c>
      <c r="C17" s="285"/>
      <c r="D17" s="95" t="s">
        <v>433</v>
      </c>
      <c r="E17" s="95">
        <v>1</v>
      </c>
      <c r="F17" s="96">
        <v>20</v>
      </c>
      <c r="G17" s="96">
        <v>20</v>
      </c>
      <c r="H17" s="104" t="str">
        <f t="shared" si="0"/>
        <v>0</v>
      </c>
      <c r="I17" s="90"/>
    </row>
    <row r="18" spans="1:13">
      <c r="A18" s="73">
        <v>44443</v>
      </c>
      <c r="B18" s="295" t="s">
        <v>189</v>
      </c>
      <c r="C18" s="295"/>
      <c r="D18" s="110" t="s">
        <v>190</v>
      </c>
      <c r="E18" s="110">
        <v>1</v>
      </c>
      <c r="F18" s="111">
        <v>0</v>
      </c>
      <c r="G18" s="111">
        <v>0</v>
      </c>
      <c r="H18" s="140" t="str">
        <f t="shared" si="0"/>
        <v>0</v>
      </c>
      <c r="I18" s="141" t="s">
        <v>100</v>
      </c>
      <c r="J18">
        <v>11884</v>
      </c>
    </row>
    <row r="19" spans="1:13">
      <c r="A19" s="73">
        <v>44443</v>
      </c>
      <c r="B19" s="295" t="s">
        <v>434</v>
      </c>
      <c r="C19" s="295"/>
      <c r="D19" s="110" t="s">
        <v>435</v>
      </c>
      <c r="E19" s="110">
        <v>1</v>
      </c>
      <c r="F19" s="111">
        <v>0</v>
      </c>
      <c r="G19" s="111">
        <v>0</v>
      </c>
      <c r="H19" s="140" t="str">
        <f t="shared" si="0"/>
        <v>0</v>
      </c>
      <c r="I19" s="113">
        <v>31.39</v>
      </c>
      <c r="J19">
        <v>1869</v>
      </c>
    </row>
    <row r="20" spans="1:13">
      <c r="A20" s="73">
        <v>44443</v>
      </c>
      <c r="B20" s="295" t="s">
        <v>434</v>
      </c>
      <c r="C20" s="295"/>
      <c r="D20" s="110" t="s">
        <v>436</v>
      </c>
      <c r="E20" s="110">
        <v>1</v>
      </c>
      <c r="F20" s="111">
        <v>0</v>
      </c>
      <c r="G20" s="111">
        <v>0</v>
      </c>
      <c r="H20" s="140" t="str">
        <f t="shared" si="0"/>
        <v>0</v>
      </c>
      <c r="I20" s="113">
        <v>129.93</v>
      </c>
      <c r="J20">
        <v>7724</v>
      </c>
    </row>
    <row r="21" spans="1:13">
      <c r="A21" s="73">
        <v>44443</v>
      </c>
      <c r="B21" s="295" t="s">
        <v>434</v>
      </c>
      <c r="C21" s="295"/>
      <c r="D21" s="110" t="s">
        <v>437</v>
      </c>
      <c r="E21" s="110">
        <v>1</v>
      </c>
      <c r="F21" s="111">
        <v>0</v>
      </c>
      <c r="G21" s="111">
        <v>0</v>
      </c>
      <c r="H21" s="140" t="str">
        <f t="shared" si="0"/>
        <v>0</v>
      </c>
      <c r="I21" s="113">
        <v>12.99</v>
      </c>
      <c r="J21">
        <v>771</v>
      </c>
    </row>
    <row r="22" spans="1:13">
      <c r="A22" s="44">
        <v>44443</v>
      </c>
      <c r="B22" s="292" t="s">
        <v>438</v>
      </c>
      <c r="C22" s="292"/>
      <c r="D22" s="95" t="s">
        <v>441</v>
      </c>
      <c r="E22" s="95">
        <v>1</v>
      </c>
      <c r="F22" s="96">
        <v>5</v>
      </c>
      <c r="G22" s="96">
        <v>5</v>
      </c>
      <c r="H22" s="104" t="str">
        <f t="shared" si="0"/>
        <v>0</v>
      </c>
      <c r="I22" s="90"/>
    </row>
    <row r="23" spans="1:13">
      <c r="A23" s="44">
        <v>44443</v>
      </c>
      <c r="B23" s="284" t="s">
        <v>439</v>
      </c>
      <c r="C23" s="285"/>
      <c r="D23" s="95" t="s">
        <v>440</v>
      </c>
      <c r="E23" s="95">
        <v>1</v>
      </c>
      <c r="F23" s="96">
        <v>35</v>
      </c>
      <c r="G23" s="96">
        <v>35</v>
      </c>
      <c r="H23" s="104" t="str">
        <f t="shared" si="0"/>
        <v>0</v>
      </c>
      <c r="I23" s="90"/>
    </row>
    <row r="24" spans="1:13">
      <c r="A24" s="44">
        <v>44444</v>
      </c>
      <c r="B24" s="284" t="s">
        <v>442</v>
      </c>
      <c r="C24" s="285"/>
      <c r="D24" s="95" t="s">
        <v>443</v>
      </c>
      <c r="E24" s="95">
        <v>1</v>
      </c>
      <c r="F24" s="96">
        <v>15</v>
      </c>
      <c r="G24" s="96">
        <v>15</v>
      </c>
      <c r="H24" s="104" t="str">
        <f t="shared" si="0"/>
        <v>0</v>
      </c>
      <c r="I24" s="90"/>
      <c r="J24" s="139"/>
      <c r="M24" t="s">
        <v>291</v>
      </c>
    </row>
    <row r="25" spans="1:13">
      <c r="A25" s="53">
        <v>44444</v>
      </c>
      <c r="B25" s="273" t="s">
        <v>65</v>
      </c>
      <c r="C25" s="274"/>
      <c r="D25" s="54" t="s">
        <v>76</v>
      </c>
      <c r="E25" s="54">
        <v>1</v>
      </c>
      <c r="F25" s="59">
        <v>200</v>
      </c>
      <c r="G25" s="59">
        <v>200</v>
      </c>
      <c r="H25" s="60" t="str">
        <f t="shared" si="0"/>
        <v>0</v>
      </c>
      <c r="I25" s="114"/>
    </row>
    <row r="26" spans="1:13">
      <c r="A26" s="44">
        <v>44446</v>
      </c>
      <c r="B26" s="284" t="s">
        <v>444</v>
      </c>
      <c r="C26" s="285"/>
      <c r="D26" s="95" t="s">
        <v>445</v>
      </c>
      <c r="E26" s="95">
        <v>1</v>
      </c>
      <c r="F26" s="96">
        <v>33</v>
      </c>
      <c r="G26" s="96">
        <v>33</v>
      </c>
      <c r="H26" s="104" t="str">
        <f t="shared" si="0"/>
        <v>0</v>
      </c>
      <c r="I26" s="90"/>
    </row>
    <row r="27" spans="1:13">
      <c r="A27" s="44">
        <v>44449</v>
      </c>
      <c r="B27" s="284" t="s">
        <v>450</v>
      </c>
      <c r="C27" s="285"/>
      <c r="D27" s="95" t="s">
        <v>460</v>
      </c>
      <c r="E27" s="95">
        <v>1</v>
      </c>
      <c r="F27" s="96">
        <v>75</v>
      </c>
      <c r="G27" s="96">
        <v>75</v>
      </c>
      <c r="H27" s="104" t="str">
        <f t="shared" si="0"/>
        <v>0</v>
      </c>
      <c r="I27" s="90"/>
    </row>
    <row r="28" spans="1:13">
      <c r="A28" s="44">
        <v>44449</v>
      </c>
      <c r="B28" s="284" t="s">
        <v>451</v>
      </c>
      <c r="C28" s="285"/>
      <c r="D28" s="99" t="s">
        <v>452</v>
      </c>
      <c r="E28" s="95">
        <v>1</v>
      </c>
      <c r="F28" s="96">
        <v>303</v>
      </c>
      <c r="G28" s="96">
        <v>303</v>
      </c>
      <c r="H28" s="104" t="str">
        <f t="shared" si="0"/>
        <v>0</v>
      </c>
      <c r="I28" s="100"/>
    </row>
    <row r="29" spans="1:13">
      <c r="A29" s="44">
        <v>44449</v>
      </c>
      <c r="B29" s="284" t="s">
        <v>453</v>
      </c>
      <c r="C29" s="285"/>
      <c r="D29" s="95" t="s">
        <v>454</v>
      </c>
      <c r="E29" s="95">
        <v>1</v>
      </c>
      <c r="F29" s="96">
        <v>15</v>
      </c>
      <c r="G29" s="96">
        <v>15</v>
      </c>
      <c r="H29" s="104" t="str">
        <f t="shared" si="0"/>
        <v>0</v>
      </c>
      <c r="I29" s="90"/>
      <c r="L29" s="175"/>
    </row>
    <row r="30" spans="1:13">
      <c r="A30" s="44">
        <v>44449</v>
      </c>
      <c r="B30" s="292" t="s">
        <v>455</v>
      </c>
      <c r="C30" s="292"/>
      <c r="D30" s="95" t="s">
        <v>456</v>
      </c>
      <c r="E30" s="95">
        <v>1</v>
      </c>
      <c r="F30" s="96">
        <v>100</v>
      </c>
      <c r="G30" s="96">
        <v>100</v>
      </c>
      <c r="H30" s="104" t="str">
        <f t="shared" si="0"/>
        <v>0</v>
      </c>
      <c r="I30" s="90"/>
    </row>
    <row r="31" spans="1:13">
      <c r="A31" s="44">
        <v>44449</v>
      </c>
      <c r="B31" s="292" t="s">
        <v>457</v>
      </c>
      <c r="C31" s="292"/>
      <c r="D31" s="95" t="s">
        <v>458</v>
      </c>
      <c r="E31" s="95">
        <v>1</v>
      </c>
      <c r="F31" s="96">
        <v>34</v>
      </c>
      <c r="G31" s="96">
        <v>34</v>
      </c>
      <c r="H31" s="104" t="str">
        <f t="shared" si="0"/>
        <v>0</v>
      </c>
      <c r="I31" s="100"/>
    </row>
    <row r="32" spans="1:13">
      <c r="A32" s="44">
        <v>44449</v>
      </c>
      <c r="B32" s="292" t="s">
        <v>461</v>
      </c>
      <c r="C32" s="292"/>
      <c r="D32" s="101" t="s">
        <v>461</v>
      </c>
      <c r="E32" s="95">
        <v>1</v>
      </c>
      <c r="F32" s="96">
        <v>-105</v>
      </c>
      <c r="G32" s="96">
        <v>-105</v>
      </c>
      <c r="H32" s="104" t="str">
        <f t="shared" si="0"/>
        <v>0</v>
      </c>
      <c r="I32" s="103"/>
      <c r="J32" s="115"/>
    </row>
    <row r="33" spans="1:12">
      <c r="A33" s="44">
        <v>44450</v>
      </c>
      <c r="B33" s="292" t="s">
        <v>462</v>
      </c>
      <c r="C33" s="292"/>
      <c r="D33" s="95" t="s">
        <v>463</v>
      </c>
      <c r="E33" s="95">
        <v>1</v>
      </c>
      <c r="F33" s="96">
        <v>225</v>
      </c>
      <c r="G33" s="96">
        <v>225</v>
      </c>
      <c r="H33" s="104" t="str">
        <f t="shared" si="0"/>
        <v>0</v>
      </c>
      <c r="I33" s="90"/>
      <c r="J33" s="115"/>
    </row>
    <row r="34" spans="1:12">
      <c r="A34" s="44">
        <v>44450</v>
      </c>
      <c r="B34" s="292" t="s">
        <v>462</v>
      </c>
      <c r="C34" s="292"/>
      <c r="D34" s="95" t="s">
        <v>464</v>
      </c>
      <c r="E34" s="95">
        <v>1</v>
      </c>
      <c r="F34" s="96">
        <v>43</v>
      </c>
      <c r="G34" s="96">
        <v>43</v>
      </c>
      <c r="H34" s="104" t="str">
        <f t="shared" si="0"/>
        <v>0</v>
      </c>
      <c r="I34" s="90"/>
    </row>
    <row r="35" spans="1:12">
      <c r="A35" s="44">
        <v>44450</v>
      </c>
      <c r="B35" s="292" t="s">
        <v>465</v>
      </c>
      <c r="C35" s="292"/>
      <c r="D35" s="95" t="s">
        <v>466</v>
      </c>
      <c r="E35" s="95">
        <v>1</v>
      </c>
      <c r="F35" s="96">
        <v>15</v>
      </c>
      <c r="G35" s="96">
        <v>15</v>
      </c>
      <c r="H35" s="104" t="str">
        <f t="shared" si="0"/>
        <v>0</v>
      </c>
      <c r="I35" s="90"/>
    </row>
    <row r="36" spans="1:12">
      <c r="A36" s="44">
        <v>44450</v>
      </c>
      <c r="B36" s="292" t="s">
        <v>467</v>
      </c>
      <c r="C36" s="292"/>
      <c r="D36" s="95" t="s">
        <v>468</v>
      </c>
      <c r="E36" s="95">
        <v>1</v>
      </c>
      <c r="F36" s="96">
        <v>14</v>
      </c>
      <c r="G36" s="96">
        <v>14</v>
      </c>
      <c r="H36" s="104" t="str">
        <f t="shared" si="0"/>
        <v>0</v>
      </c>
      <c r="I36" s="90"/>
      <c r="L36" s="173"/>
    </row>
    <row r="37" spans="1:12">
      <c r="A37" s="53">
        <v>44451</v>
      </c>
      <c r="B37" s="273" t="s">
        <v>65</v>
      </c>
      <c r="C37" s="274"/>
      <c r="D37" s="54" t="s">
        <v>76</v>
      </c>
      <c r="E37" s="54">
        <v>1</v>
      </c>
      <c r="F37" s="59">
        <v>200</v>
      </c>
      <c r="G37" s="59">
        <v>200</v>
      </c>
      <c r="H37" s="60" t="str">
        <f t="shared" si="0"/>
        <v>0</v>
      </c>
      <c r="I37" s="206"/>
      <c r="J37" s="130"/>
      <c r="L37" s="2"/>
    </row>
    <row r="38" spans="1:12">
      <c r="A38" s="44">
        <v>44451</v>
      </c>
      <c r="B38" s="284" t="s">
        <v>444</v>
      </c>
      <c r="C38" s="285"/>
      <c r="D38" s="95" t="s">
        <v>469</v>
      </c>
      <c r="E38" s="95">
        <v>1</v>
      </c>
      <c r="F38" s="96">
        <v>19</v>
      </c>
      <c r="G38" s="96">
        <v>19</v>
      </c>
      <c r="H38" s="104" t="str">
        <f t="shared" si="0"/>
        <v>0</v>
      </c>
      <c r="I38" s="90"/>
    </row>
    <row r="39" spans="1:12">
      <c r="A39" s="44">
        <v>44454</v>
      </c>
      <c r="B39" s="292" t="s">
        <v>470</v>
      </c>
      <c r="C39" s="292"/>
      <c r="D39" s="95" t="s">
        <v>471</v>
      </c>
      <c r="E39" s="95">
        <v>1</v>
      </c>
      <c r="F39" s="96">
        <v>203</v>
      </c>
      <c r="G39" s="96">
        <v>203</v>
      </c>
      <c r="H39" s="104" t="str">
        <f t="shared" si="0"/>
        <v>0</v>
      </c>
      <c r="I39" s="90"/>
      <c r="J39" s="115"/>
    </row>
    <row r="40" spans="1:12">
      <c r="A40" s="44">
        <v>44454</v>
      </c>
      <c r="B40" s="292" t="s">
        <v>472</v>
      </c>
      <c r="C40" s="292"/>
      <c r="D40" s="95" t="s">
        <v>473</v>
      </c>
      <c r="E40" s="95">
        <v>1</v>
      </c>
      <c r="F40" s="96">
        <v>7</v>
      </c>
      <c r="G40" s="96">
        <v>7</v>
      </c>
      <c r="H40" s="104" t="str">
        <f t="shared" si="0"/>
        <v>0</v>
      </c>
      <c r="I40" s="90"/>
    </row>
    <row r="41" spans="1:12">
      <c r="A41" s="44">
        <v>44456</v>
      </c>
      <c r="B41" s="292" t="s">
        <v>472</v>
      </c>
      <c r="C41" s="292"/>
      <c r="D41" s="95" t="s">
        <v>474</v>
      </c>
      <c r="E41" s="95">
        <v>1</v>
      </c>
      <c r="F41" s="96">
        <v>28</v>
      </c>
      <c r="G41" s="96">
        <v>28</v>
      </c>
      <c r="H41" s="104" t="str">
        <f t="shared" si="0"/>
        <v>0</v>
      </c>
      <c r="I41" s="90"/>
      <c r="J41" s="115"/>
    </row>
    <row r="42" spans="1:12">
      <c r="A42" s="44">
        <v>44457</v>
      </c>
      <c r="B42" s="284" t="s">
        <v>444</v>
      </c>
      <c r="C42" s="285"/>
      <c r="D42" s="95" t="s">
        <v>479</v>
      </c>
      <c r="E42" s="95">
        <v>1</v>
      </c>
      <c r="F42" s="96">
        <v>28</v>
      </c>
      <c r="G42" s="96">
        <v>28</v>
      </c>
      <c r="H42" s="104" t="str">
        <f t="shared" si="0"/>
        <v>0</v>
      </c>
      <c r="I42" s="90"/>
    </row>
    <row r="43" spans="1:12">
      <c r="A43" s="53">
        <v>44458</v>
      </c>
      <c r="B43" s="273" t="s">
        <v>65</v>
      </c>
      <c r="C43" s="274"/>
      <c r="D43" s="54" t="s">
        <v>76</v>
      </c>
      <c r="E43" s="54">
        <v>1</v>
      </c>
      <c r="F43" s="59">
        <v>200</v>
      </c>
      <c r="G43" s="59">
        <v>200</v>
      </c>
      <c r="H43" s="60" t="str">
        <f t="shared" si="0"/>
        <v>0</v>
      </c>
      <c r="I43" s="57"/>
    </row>
    <row r="44" spans="1:12">
      <c r="A44" s="44">
        <v>44458</v>
      </c>
      <c r="B44" s="284" t="s">
        <v>475</v>
      </c>
      <c r="C44" s="285"/>
      <c r="D44" s="95" t="s">
        <v>476</v>
      </c>
      <c r="E44" s="95">
        <v>1</v>
      </c>
      <c r="F44" s="96">
        <v>12</v>
      </c>
      <c r="G44" s="96">
        <v>12</v>
      </c>
      <c r="H44" s="104" t="str">
        <f t="shared" si="0"/>
        <v>0</v>
      </c>
      <c r="I44" s="178"/>
    </row>
    <row r="45" spans="1:12">
      <c r="A45" s="44">
        <v>44458</v>
      </c>
      <c r="B45" s="284" t="s">
        <v>477</v>
      </c>
      <c r="C45" s="285"/>
      <c r="D45" s="95" t="s">
        <v>478</v>
      </c>
      <c r="E45" s="95">
        <v>1</v>
      </c>
      <c r="F45" s="96">
        <v>55</v>
      </c>
      <c r="G45" s="96">
        <v>55</v>
      </c>
      <c r="H45" s="104" t="str">
        <f t="shared" si="0"/>
        <v>0</v>
      </c>
      <c r="I45" s="90"/>
    </row>
    <row r="46" spans="1:12">
      <c r="A46" s="44">
        <v>44459</v>
      </c>
      <c r="B46" s="284" t="s">
        <v>444</v>
      </c>
      <c r="C46" s="285"/>
      <c r="D46" s="95" t="s">
        <v>480</v>
      </c>
      <c r="E46" s="95">
        <v>1</v>
      </c>
      <c r="F46" s="96">
        <v>26</v>
      </c>
      <c r="G46" s="96">
        <v>26</v>
      </c>
      <c r="H46" s="104" t="str">
        <f t="shared" si="0"/>
        <v>0</v>
      </c>
      <c r="I46" s="90"/>
    </row>
    <row r="47" spans="1:12">
      <c r="A47" s="44">
        <v>44461</v>
      </c>
      <c r="B47" s="284" t="s">
        <v>481</v>
      </c>
      <c r="C47" s="285"/>
      <c r="D47" s="95" t="s">
        <v>482</v>
      </c>
      <c r="E47" s="95">
        <v>1</v>
      </c>
      <c r="F47" s="96">
        <v>50</v>
      </c>
      <c r="G47" s="96">
        <v>50</v>
      </c>
      <c r="H47" s="104" t="str">
        <f t="shared" si="0"/>
        <v>0</v>
      </c>
      <c r="I47" s="159"/>
    </row>
    <row r="48" spans="1:12">
      <c r="A48" s="44">
        <v>44463</v>
      </c>
      <c r="B48" s="284" t="s">
        <v>481</v>
      </c>
      <c r="C48" s="285"/>
      <c r="D48" s="95" t="s">
        <v>484</v>
      </c>
      <c r="E48" s="95">
        <v>1</v>
      </c>
      <c r="F48" s="96">
        <v>42</v>
      </c>
      <c r="G48" s="96">
        <v>42</v>
      </c>
      <c r="H48" s="104" t="str">
        <f t="shared" si="0"/>
        <v>0</v>
      </c>
      <c r="I48" s="90"/>
    </row>
    <row r="49" spans="1:9">
      <c r="A49" s="44">
        <v>44465</v>
      </c>
      <c r="B49" s="292" t="s">
        <v>485</v>
      </c>
      <c r="C49" s="292"/>
      <c r="D49" s="95" t="s">
        <v>486</v>
      </c>
      <c r="E49" s="95">
        <v>1</v>
      </c>
      <c r="F49" s="96">
        <v>16</v>
      </c>
      <c r="G49" s="96">
        <v>16</v>
      </c>
      <c r="H49" s="104" t="str">
        <f t="shared" si="0"/>
        <v>0</v>
      </c>
      <c r="I49" s="122"/>
    </row>
    <row r="50" spans="1:9">
      <c r="A50" s="53">
        <v>44465</v>
      </c>
      <c r="B50" s="273" t="s">
        <v>65</v>
      </c>
      <c r="C50" s="274"/>
      <c r="D50" s="54" t="s">
        <v>76</v>
      </c>
      <c r="E50" s="54">
        <v>1</v>
      </c>
      <c r="F50" s="59">
        <v>200</v>
      </c>
      <c r="G50" s="59">
        <v>200</v>
      </c>
      <c r="H50" s="60" t="str">
        <f t="shared" si="0"/>
        <v>0</v>
      </c>
      <c r="I50" s="207"/>
    </row>
    <row r="51" spans="1:9">
      <c r="A51" s="44">
        <v>44465</v>
      </c>
      <c r="B51" s="284" t="s">
        <v>481</v>
      </c>
      <c r="C51" s="285"/>
      <c r="D51" s="180" t="s">
        <v>487</v>
      </c>
      <c r="E51" s="95">
        <v>1</v>
      </c>
      <c r="F51" s="96">
        <v>24</v>
      </c>
      <c r="G51" s="96">
        <v>24</v>
      </c>
      <c r="H51" s="104" t="str">
        <f t="shared" si="0"/>
        <v>0</v>
      </c>
      <c r="I51" s="161"/>
    </row>
    <row r="52" spans="1:9">
      <c r="A52" s="73">
        <v>44465</v>
      </c>
      <c r="B52" s="305" t="s">
        <v>488</v>
      </c>
      <c r="C52" s="306"/>
      <c r="D52" s="136" t="s">
        <v>489</v>
      </c>
      <c r="E52" s="110">
        <v>1</v>
      </c>
      <c r="F52" s="111">
        <v>0</v>
      </c>
      <c r="G52" s="111">
        <v>0</v>
      </c>
      <c r="H52" s="140" t="str">
        <f t="shared" si="0"/>
        <v>0</v>
      </c>
      <c r="I52" s="208">
        <v>530</v>
      </c>
    </row>
    <row r="53" spans="1:9">
      <c r="A53" s="209">
        <v>44467</v>
      </c>
      <c r="B53" s="325" t="s">
        <v>490</v>
      </c>
      <c r="C53" s="326"/>
      <c r="D53" s="210" t="s">
        <v>491</v>
      </c>
      <c r="E53" s="147">
        <v>1</v>
      </c>
      <c r="F53" s="148">
        <v>100</v>
      </c>
      <c r="G53" s="148">
        <v>100</v>
      </c>
      <c r="H53" s="211" t="str">
        <f t="shared" si="0"/>
        <v>0</v>
      </c>
      <c r="I53" s="145"/>
    </row>
    <row r="54" spans="1:9">
      <c r="A54" s="209">
        <v>44467</v>
      </c>
      <c r="B54" s="325" t="s">
        <v>492</v>
      </c>
      <c r="C54" s="326"/>
      <c r="D54" s="210" t="s">
        <v>493</v>
      </c>
      <c r="E54" s="147">
        <v>1</v>
      </c>
      <c r="F54" s="148">
        <v>-100</v>
      </c>
      <c r="G54" s="148">
        <v>-100</v>
      </c>
      <c r="H54" s="211" t="str">
        <f t="shared" si="0"/>
        <v>0</v>
      </c>
      <c r="I54" s="212"/>
    </row>
    <row r="55" spans="1:9">
      <c r="A55" s="53">
        <v>44469</v>
      </c>
      <c r="B55" s="289" t="s">
        <v>206</v>
      </c>
      <c r="C55" s="289"/>
      <c r="D55" s="54" t="s">
        <v>495</v>
      </c>
      <c r="E55" s="54">
        <v>1</v>
      </c>
      <c r="F55" s="59">
        <v>150</v>
      </c>
      <c r="G55" s="59">
        <v>150</v>
      </c>
      <c r="H55" s="60" t="str">
        <f t="shared" si="0"/>
        <v>0</v>
      </c>
      <c r="I55" s="183"/>
    </row>
    <row r="56" spans="1:9">
      <c r="A56" s="44">
        <v>44469</v>
      </c>
      <c r="B56" s="296" t="s">
        <v>496</v>
      </c>
      <c r="C56" s="297"/>
      <c r="D56" s="95" t="s">
        <v>497</v>
      </c>
      <c r="E56" s="95">
        <v>1</v>
      </c>
      <c r="F56" s="96">
        <v>5</v>
      </c>
      <c r="G56" s="96">
        <v>5</v>
      </c>
      <c r="H56" s="104" t="str">
        <f t="shared" si="0"/>
        <v>0</v>
      </c>
      <c r="I56" s="90"/>
    </row>
    <row r="57" spans="1:9">
      <c r="A57" s="44">
        <v>44469</v>
      </c>
      <c r="B57" s="296" t="s">
        <v>498</v>
      </c>
      <c r="C57" s="297"/>
      <c r="D57" s="95" t="s">
        <v>499</v>
      </c>
      <c r="E57" s="95">
        <v>1</v>
      </c>
      <c r="F57" s="96">
        <v>10</v>
      </c>
      <c r="G57" s="96">
        <v>10</v>
      </c>
      <c r="H57" s="104" t="str">
        <f t="shared" si="0"/>
        <v>0</v>
      </c>
      <c r="I57" s="90"/>
    </row>
    <row r="58" spans="1:9">
      <c r="A58" s="80" t="s">
        <v>134</v>
      </c>
      <c r="B58" s="281" t="s">
        <v>135</v>
      </c>
      <c r="C58" s="281"/>
      <c r="D58" s="199" t="s">
        <v>501</v>
      </c>
    </row>
  </sheetData>
  <mergeCells count="57">
    <mergeCell ref="B58:C58"/>
    <mergeCell ref="B7:C7"/>
    <mergeCell ref="A1:I1"/>
    <mergeCell ref="A2:B2"/>
    <mergeCell ref="A3:B3"/>
    <mergeCell ref="A4:B4"/>
    <mergeCell ref="B6:C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6:C56"/>
    <mergeCell ref="B57:C57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</mergeCells>
  <phoneticPr fontId="1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46" zoomScale="85" zoomScaleNormal="85" workbookViewId="0">
      <selection activeCell="I63" sqref="I63"/>
    </sheetView>
  </sheetViews>
  <sheetFormatPr defaultRowHeight="17.399999999999999"/>
  <cols>
    <col min="1" max="2" width="12.19921875" customWidth="1"/>
    <col min="3" max="3" width="15.8984375" customWidth="1"/>
    <col min="4" max="4" width="54.5" customWidth="1"/>
    <col min="5" max="5" width="7.3984375" customWidth="1"/>
    <col min="6" max="7" width="12.296875" customWidth="1"/>
    <col min="8" max="8" width="11.5" customWidth="1"/>
    <col min="9" max="9" width="10.5" customWidth="1"/>
  </cols>
  <sheetData>
    <row r="1" spans="1:10" ht="25.8" thickBot="1">
      <c r="A1" s="253" t="s">
        <v>13</v>
      </c>
      <c r="B1" s="254"/>
      <c r="C1" s="254"/>
      <c r="D1" s="254"/>
      <c r="E1" s="254"/>
      <c r="F1" s="254"/>
      <c r="G1" s="254"/>
      <c r="H1" s="254"/>
      <c r="I1" s="255"/>
    </row>
    <row r="2" spans="1:10" ht="18" thickTop="1">
      <c r="A2" s="256" t="s">
        <v>0</v>
      </c>
      <c r="B2" s="257"/>
      <c r="C2" s="32">
        <v>3009</v>
      </c>
      <c r="D2" s="2" t="s">
        <v>500</v>
      </c>
      <c r="E2" s="2"/>
      <c r="F2" s="2"/>
      <c r="G2" s="2"/>
      <c r="H2" s="89"/>
      <c r="I2" s="43" t="s">
        <v>137</v>
      </c>
    </row>
    <row r="3" spans="1:10">
      <c r="A3" s="258" t="s">
        <v>1</v>
      </c>
      <c r="B3" s="259"/>
      <c r="C3" s="33">
        <f>SUM(G7:G67)</f>
        <v>2879</v>
      </c>
      <c r="D3" s="2"/>
      <c r="E3" s="2"/>
      <c r="F3" s="2"/>
      <c r="G3" s="2"/>
      <c r="H3" s="86"/>
      <c r="I3" s="5" t="s">
        <v>138</v>
      </c>
    </row>
    <row r="4" spans="1:10" ht="18" thickBot="1">
      <c r="A4" s="260" t="s">
        <v>2</v>
      </c>
      <c r="B4" s="261"/>
      <c r="C4" s="35" t="str">
        <f>USDOLLAR(IMSUB(C2, C3), 2)</f>
        <v>$130.00</v>
      </c>
      <c r="D4" s="2"/>
      <c r="E4" s="2"/>
      <c r="F4" s="2"/>
      <c r="G4" s="2"/>
      <c r="H4" s="87"/>
      <c r="I4" s="5" t="s">
        <v>139</v>
      </c>
    </row>
    <row r="5" spans="1:10" ht="18" thickBot="1">
      <c r="A5" s="4"/>
      <c r="B5" s="2"/>
      <c r="C5" s="2"/>
      <c r="D5" s="2"/>
      <c r="E5" s="2"/>
      <c r="F5" s="2"/>
      <c r="G5" s="2"/>
      <c r="H5" s="88"/>
      <c r="I5" s="8" t="s">
        <v>140</v>
      </c>
    </row>
    <row r="6" spans="1:10" ht="18" thickBot="1">
      <c r="A6" s="11" t="s">
        <v>3</v>
      </c>
      <c r="B6" s="262" t="s">
        <v>5</v>
      </c>
      <c r="C6" s="263"/>
      <c r="D6" s="12" t="s">
        <v>4</v>
      </c>
      <c r="E6" s="12" t="s">
        <v>12</v>
      </c>
      <c r="F6" s="12" t="s">
        <v>10</v>
      </c>
      <c r="G6" s="12" t="s">
        <v>11</v>
      </c>
      <c r="H6" s="12" t="s">
        <v>7</v>
      </c>
      <c r="I6" s="85" t="s">
        <v>94</v>
      </c>
    </row>
    <row r="7" spans="1:10">
      <c r="A7" s="214">
        <v>44470</v>
      </c>
      <c r="B7" s="330" t="s">
        <v>490</v>
      </c>
      <c r="C7" s="331"/>
      <c r="D7" s="227" t="s">
        <v>502</v>
      </c>
      <c r="E7" s="227">
        <v>1</v>
      </c>
      <c r="F7" s="215">
        <v>500</v>
      </c>
      <c r="G7" s="215">
        <v>500</v>
      </c>
      <c r="H7" s="216" t="str">
        <f>IMSUB(G7, F7)</f>
        <v>0</v>
      </c>
      <c r="I7" s="213"/>
    </row>
    <row r="8" spans="1:10">
      <c r="A8" s="71">
        <v>44471</v>
      </c>
      <c r="B8" s="296" t="s">
        <v>503</v>
      </c>
      <c r="C8" s="297"/>
      <c r="D8" s="98" t="s">
        <v>504</v>
      </c>
      <c r="E8" s="95">
        <v>1</v>
      </c>
      <c r="F8" s="96">
        <v>40</v>
      </c>
      <c r="G8" s="96">
        <v>40</v>
      </c>
      <c r="H8" s="104" t="str">
        <f t="shared" ref="H8:H61" si="0">IMSUB(G8, F8)</f>
        <v>0</v>
      </c>
      <c r="I8" s="90"/>
    </row>
    <row r="9" spans="1:10">
      <c r="A9" s="107">
        <v>44471</v>
      </c>
      <c r="B9" s="286" t="s">
        <v>505</v>
      </c>
      <c r="C9" s="287"/>
      <c r="D9" s="99" t="s">
        <v>506</v>
      </c>
      <c r="E9" s="99">
        <v>1</v>
      </c>
      <c r="F9" s="123">
        <v>5</v>
      </c>
      <c r="G9" s="123">
        <v>5</v>
      </c>
      <c r="H9" s="124" t="str">
        <f t="shared" si="0"/>
        <v>0</v>
      </c>
      <c r="I9" s="125"/>
    </row>
    <row r="10" spans="1:10">
      <c r="A10" s="146">
        <v>44471</v>
      </c>
      <c r="B10" s="329" t="s">
        <v>490</v>
      </c>
      <c r="C10" s="329"/>
      <c r="D10" s="147" t="s">
        <v>507</v>
      </c>
      <c r="E10" s="147">
        <v>1</v>
      </c>
      <c r="F10" s="148">
        <v>-500</v>
      </c>
      <c r="G10" s="148">
        <v>-500</v>
      </c>
      <c r="H10" s="211" t="str">
        <f t="shared" si="0"/>
        <v>0</v>
      </c>
      <c r="I10" s="150"/>
    </row>
    <row r="11" spans="1:10">
      <c r="A11" s="71">
        <v>44471</v>
      </c>
      <c r="B11" s="292" t="s">
        <v>508</v>
      </c>
      <c r="C11" s="292"/>
      <c r="D11" s="95" t="s">
        <v>509</v>
      </c>
      <c r="E11" s="95">
        <v>1</v>
      </c>
      <c r="F11" s="96">
        <v>33</v>
      </c>
      <c r="G11" s="96">
        <v>33</v>
      </c>
      <c r="H11" s="104" t="str">
        <f t="shared" si="0"/>
        <v>0</v>
      </c>
      <c r="I11" s="177"/>
    </row>
    <row r="12" spans="1:10">
      <c r="A12" s="108">
        <v>44472</v>
      </c>
      <c r="B12" s="273" t="s">
        <v>65</v>
      </c>
      <c r="C12" s="274"/>
      <c r="D12" s="54" t="s">
        <v>76</v>
      </c>
      <c r="E12" s="54">
        <v>1</v>
      </c>
      <c r="F12" s="59">
        <v>200</v>
      </c>
      <c r="G12" s="59">
        <v>200</v>
      </c>
      <c r="H12" s="60" t="str">
        <f t="shared" si="0"/>
        <v>0</v>
      </c>
      <c r="I12" s="57"/>
    </row>
    <row r="13" spans="1:10">
      <c r="A13" s="71">
        <v>44472</v>
      </c>
      <c r="B13" s="284" t="s">
        <v>510</v>
      </c>
      <c r="C13" s="285"/>
      <c r="D13" s="95" t="s">
        <v>513</v>
      </c>
      <c r="E13" s="95">
        <v>1</v>
      </c>
      <c r="F13" s="96">
        <v>35</v>
      </c>
      <c r="G13" s="96">
        <v>35</v>
      </c>
      <c r="H13" s="104" t="str">
        <f t="shared" si="0"/>
        <v>0</v>
      </c>
      <c r="I13" s="90"/>
    </row>
    <row r="14" spans="1:10">
      <c r="A14" s="71">
        <v>44472</v>
      </c>
      <c r="B14" s="284" t="s">
        <v>511</v>
      </c>
      <c r="C14" s="285"/>
      <c r="D14" s="95" t="s">
        <v>512</v>
      </c>
      <c r="E14" s="95">
        <v>1</v>
      </c>
      <c r="F14" s="96">
        <v>15</v>
      </c>
      <c r="G14" s="96">
        <v>15</v>
      </c>
      <c r="H14" s="104" t="str">
        <f t="shared" si="0"/>
        <v>0</v>
      </c>
      <c r="I14" s="90"/>
    </row>
    <row r="15" spans="1:10">
      <c r="A15" s="71">
        <v>44475</v>
      </c>
      <c r="B15" s="284" t="s">
        <v>444</v>
      </c>
      <c r="C15" s="285"/>
      <c r="D15" s="95" t="s">
        <v>480</v>
      </c>
      <c r="E15" s="95">
        <v>1</v>
      </c>
      <c r="F15" s="96">
        <v>26</v>
      </c>
      <c r="G15" s="96">
        <v>26</v>
      </c>
      <c r="H15" s="104" t="str">
        <f t="shared" si="0"/>
        <v>0</v>
      </c>
      <c r="I15" s="90"/>
    </row>
    <row r="16" spans="1:10">
      <c r="A16" s="72">
        <v>44476</v>
      </c>
      <c r="B16" s="295" t="s">
        <v>189</v>
      </c>
      <c r="C16" s="295"/>
      <c r="D16" s="110" t="s">
        <v>190</v>
      </c>
      <c r="E16" s="110">
        <v>1</v>
      </c>
      <c r="F16" s="111">
        <v>0</v>
      </c>
      <c r="G16" s="111">
        <v>0</v>
      </c>
      <c r="H16" s="140" t="str">
        <f t="shared" si="0"/>
        <v>0</v>
      </c>
      <c r="I16" s="141" t="s">
        <v>100</v>
      </c>
      <c r="J16">
        <v>11883</v>
      </c>
    </row>
    <row r="17" spans="1:13">
      <c r="A17" s="71">
        <v>44478</v>
      </c>
      <c r="B17" s="284" t="s">
        <v>510</v>
      </c>
      <c r="C17" s="285"/>
      <c r="D17" s="95" t="s">
        <v>514</v>
      </c>
      <c r="E17" s="95">
        <v>1</v>
      </c>
      <c r="F17" s="96">
        <v>24</v>
      </c>
      <c r="G17" s="96">
        <v>24</v>
      </c>
      <c r="H17" s="104" t="str">
        <f t="shared" si="0"/>
        <v>0</v>
      </c>
      <c r="I17" s="90"/>
    </row>
    <row r="18" spans="1:13">
      <c r="A18" s="71">
        <v>44478</v>
      </c>
      <c r="B18" s="284" t="s">
        <v>515</v>
      </c>
      <c r="C18" s="285"/>
      <c r="D18" s="95" t="s">
        <v>516</v>
      </c>
      <c r="E18" s="95">
        <v>1</v>
      </c>
      <c r="F18" s="96">
        <v>1</v>
      </c>
      <c r="G18" s="96">
        <v>1</v>
      </c>
      <c r="H18" s="104" t="str">
        <f t="shared" si="0"/>
        <v>0</v>
      </c>
      <c r="I18" s="90"/>
    </row>
    <row r="19" spans="1:13">
      <c r="A19" s="71">
        <v>44479</v>
      </c>
      <c r="B19" s="284" t="s">
        <v>510</v>
      </c>
      <c r="C19" s="285"/>
      <c r="D19" s="95" t="s">
        <v>517</v>
      </c>
      <c r="E19" s="95">
        <v>1</v>
      </c>
      <c r="F19" s="96">
        <v>34</v>
      </c>
      <c r="G19" s="96">
        <v>34</v>
      </c>
      <c r="H19" s="104" t="str">
        <f t="shared" si="0"/>
        <v>0</v>
      </c>
      <c r="I19" s="90"/>
    </row>
    <row r="20" spans="1:13">
      <c r="A20" s="108">
        <v>44479</v>
      </c>
      <c r="B20" s="273" t="s">
        <v>65</v>
      </c>
      <c r="C20" s="274"/>
      <c r="D20" s="54" t="s">
        <v>76</v>
      </c>
      <c r="E20" s="54">
        <v>1</v>
      </c>
      <c r="F20" s="59">
        <v>200</v>
      </c>
      <c r="G20" s="59">
        <v>200</v>
      </c>
      <c r="H20" s="60" t="str">
        <f t="shared" si="0"/>
        <v>0</v>
      </c>
      <c r="I20" s="114"/>
    </row>
    <row r="21" spans="1:13">
      <c r="A21" s="72">
        <v>44481</v>
      </c>
      <c r="B21" s="298" t="s">
        <v>518</v>
      </c>
      <c r="C21" s="299"/>
      <c r="D21" s="110" t="s">
        <v>519</v>
      </c>
      <c r="E21" s="110">
        <v>1</v>
      </c>
      <c r="F21" s="111">
        <v>0</v>
      </c>
      <c r="G21" s="111">
        <v>0</v>
      </c>
      <c r="H21" s="140" t="str">
        <f t="shared" si="0"/>
        <v>0</v>
      </c>
      <c r="I21" s="113">
        <v>605</v>
      </c>
      <c r="J21">
        <v>35409</v>
      </c>
    </row>
    <row r="22" spans="1:13">
      <c r="A22" s="71">
        <v>44481</v>
      </c>
      <c r="B22" s="284" t="s">
        <v>510</v>
      </c>
      <c r="C22" s="285"/>
      <c r="D22" s="95" t="s">
        <v>480</v>
      </c>
      <c r="E22" s="95">
        <v>1</v>
      </c>
      <c r="F22" s="96">
        <v>26</v>
      </c>
      <c r="G22" s="96">
        <v>26</v>
      </c>
      <c r="H22" s="104" t="str">
        <f t="shared" si="0"/>
        <v>0</v>
      </c>
      <c r="I22" s="90"/>
    </row>
    <row r="23" spans="1:13">
      <c r="A23" s="71">
        <v>44483</v>
      </c>
      <c r="B23" s="284" t="s">
        <v>520</v>
      </c>
      <c r="C23" s="285"/>
      <c r="D23" s="95" t="s">
        <v>521</v>
      </c>
      <c r="E23" s="95">
        <v>1</v>
      </c>
      <c r="F23" s="96">
        <v>5</v>
      </c>
      <c r="G23" s="96">
        <v>5</v>
      </c>
      <c r="H23" s="104" t="str">
        <f t="shared" si="0"/>
        <v>0</v>
      </c>
      <c r="I23" s="90"/>
    </row>
    <row r="24" spans="1:13">
      <c r="A24" s="71">
        <v>44483</v>
      </c>
      <c r="B24" s="284" t="s">
        <v>522</v>
      </c>
      <c r="C24" s="285"/>
      <c r="D24" s="95" t="s">
        <v>523</v>
      </c>
      <c r="E24" s="95">
        <v>1</v>
      </c>
      <c r="F24" s="96">
        <v>24</v>
      </c>
      <c r="G24" s="96">
        <v>24</v>
      </c>
      <c r="H24" s="104" t="str">
        <f t="shared" si="0"/>
        <v>0</v>
      </c>
      <c r="I24" s="90"/>
      <c r="J24" s="139"/>
      <c r="M24" t="s">
        <v>291</v>
      </c>
    </row>
    <row r="25" spans="1:13">
      <c r="A25" s="134">
        <v>44485</v>
      </c>
      <c r="B25" s="277" t="s">
        <v>58</v>
      </c>
      <c r="C25" s="278"/>
      <c r="D25" s="40" t="s">
        <v>375</v>
      </c>
      <c r="E25" s="40">
        <v>1</v>
      </c>
      <c r="F25" s="186">
        <v>0</v>
      </c>
      <c r="G25" s="186">
        <v>0</v>
      </c>
      <c r="H25" s="187" t="str">
        <f t="shared" si="0"/>
        <v>0</v>
      </c>
      <c r="I25" s="190" t="s">
        <v>61</v>
      </c>
      <c r="J25">
        <v>484037</v>
      </c>
    </row>
    <row r="26" spans="1:13">
      <c r="A26" s="71">
        <v>44485</v>
      </c>
      <c r="B26" s="284" t="s">
        <v>524</v>
      </c>
      <c r="C26" s="285"/>
      <c r="D26" s="95" t="s">
        <v>525</v>
      </c>
      <c r="E26" s="95">
        <v>1</v>
      </c>
      <c r="F26" s="96">
        <v>261.5</v>
      </c>
      <c r="G26" s="96">
        <v>261.5</v>
      </c>
      <c r="H26" s="104" t="str">
        <f t="shared" si="0"/>
        <v>0</v>
      </c>
      <c r="I26" s="90"/>
    </row>
    <row r="27" spans="1:13">
      <c r="A27" s="71">
        <v>44485</v>
      </c>
      <c r="B27" s="284" t="s">
        <v>526</v>
      </c>
      <c r="C27" s="285"/>
      <c r="D27" s="95" t="s">
        <v>527</v>
      </c>
      <c r="E27" s="95">
        <v>1</v>
      </c>
      <c r="F27" s="96">
        <v>4</v>
      </c>
      <c r="G27" s="96">
        <v>4</v>
      </c>
      <c r="H27" s="104" t="str">
        <f t="shared" si="0"/>
        <v>0</v>
      </c>
      <c r="I27" s="90"/>
    </row>
    <row r="28" spans="1:13">
      <c r="A28" s="108">
        <v>44486</v>
      </c>
      <c r="B28" s="273" t="s">
        <v>65</v>
      </c>
      <c r="C28" s="274"/>
      <c r="D28" s="54" t="s">
        <v>76</v>
      </c>
      <c r="E28" s="54">
        <v>1</v>
      </c>
      <c r="F28" s="59">
        <v>200</v>
      </c>
      <c r="G28" s="59">
        <v>200</v>
      </c>
      <c r="H28" s="60" t="str">
        <f t="shared" si="0"/>
        <v>0</v>
      </c>
      <c r="I28" s="220"/>
    </row>
    <row r="29" spans="1:13">
      <c r="A29" s="71">
        <v>44486</v>
      </c>
      <c r="B29" s="284" t="s">
        <v>526</v>
      </c>
      <c r="C29" s="285"/>
      <c r="D29" s="95" t="s">
        <v>528</v>
      </c>
      <c r="E29" s="95">
        <v>1</v>
      </c>
      <c r="F29" s="96">
        <v>27</v>
      </c>
      <c r="G29" s="96">
        <v>27</v>
      </c>
      <c r="H29" s="104" t="str">
        <f t="shared" si="0"/>
        <v>0</v>
      </c>
      <c r="I29" s="90"/>
      <c r="L29" s="175"/>
    </row>
    <row r="30" spans="1:13">
      <c r="A30" s="71">
        <v>44489</v>
      </c>
      <c r="B30" s="284" t="s">
        <v>526</v>
      </c>
      <c r="C30" s="285"/>
      <c r="D30" s="95" t="s">
        <v>529</v>
      </c>
      <c r="E30" s="95">
        <v>1</v>
      </c>
      <c r="F30" s="96">
        <v>7</v>
      </c>
      <c r="G30" s="96">
        <v>7</v>
      </c>
      <c r="H30" s="104" t="str">
        <f t="shared" si="0"/>
        <v>0</v>
      </c>
      <c r="I30" s="90"/>
    </row>
    <row r="31" spans="1:13">
      <c r="A31" s="71">
        <v>44490</v>
      </c>
      <c r="B31" s="292" t="s">
        <v>530</v>
      </c>
      <c r="C31" s="292"/>
      <c r="D31" s="95" t="s">
        <v>531</v>
      </c>
      <c r="E31" s="95">
        <v>1</v>
      </c>
      <c r="F31" s="96">
        <v>80</v>
      </c>
      <c r="G31" s="96">
        <v>80</v>
      </c>
      <c r="H31" s="104" t="str">
        <f t="shared" si="0"/>
        <v>0</v>
      </c>
      <c r="I31" s="100"/>
    </row>
    <row r="32" spans="1:13">
      <c r="A32" s="71">
        <v>44491</v>
      </c>
      <c r="B32" s="292" t="s">
        <v>532</v>
      </c>
      <c r="C32" s="292"/>
      <c r="D32" s="101" t="s">
        <v>533</v>
      </c>
      <c r="E32" s="95">
        <v>1</v>
      </c>
      <c r="F32" s="96">
        <v>10</v>
      </c>
      <c r="G32" s="96">
        <v>10</v>
      </c>
      <c r="H32" s="104" t="str">
        <f t="shared" si="0"/>
        <v>0</v>
      </c>
      <c r="I32" s="103"/>
      <c r="J32" s="115"/>
    </row>
    <row r="33" spans="1:12">
      <c r="A33" s="71">
        <v>44491</v>
      </c>
      <c r="B33" s="292" t="s">
        <v>534</v>
      </c>
      <c r="C33" s="292"/>
      <c r="D33" s="95" t="s">
        <v>535</v>
      </c>
      <c r="E33" s="95">
        <v>1</v>
      </c>
      <c r="F33" s="96">
        <v>10</v>
      </c>
      <c r="G33" s="96">
        <v>10</v>
      </c>
      <c r="H33" s="104" t="str">
        <f t="shared" si="0"/>
        <v>0</v>
      </c>
      <c r="I33" s="90"/>
      <c r="J33" s="115"/>
    </row>
    <row r="34" spans="1:12">
      <c r="A34" s="71">
        <v>44491</v>
      </c>
      <c r="B34" s="292" t="s">
        <v>536</v>
      </c>
      <c r="C34" s="292"/>
      <c r="D34" s="95" t="s">
        <v>537</v>
      </c>
      <c r="E34" s="95">
        <v>1</v>
      </c>
      <c r="F34" s="96">
        <v>20</v>
      </c>
      <c r="G34" s="96">
        <v>20</v>
      </c>
      <c r="H34" s="104" t="str">
        <f t="shared" si="0"/>
        <v>0</v>
      </c>
      <c r="I34" s="90"/>
    </row>
    <row r="35" spans="1:12">
      <c r="A35" s="71">
        <v>44491</v>
      </c>
      <c r="B35" s="292" t="s">
        <v>536</v>
      </c>
      <c r="C35" s="292"/>
      <c r="D35" s="95" t="s">
        <v>538</v>
      </c>
      <c r="E35" s="95">
        <v>1</v>
      </c>
      <c r="F35" s="96">
        <v>20</v>
      </c>
      <c r="G35" s="96">
        <v>20</v>
      </c>
      <c r="H35" s="104" t="str">
        <f t="shared" si="0"/>
        <v>0</v>
      </c>
      <c r="I35" s="90"/>
    </row>
    <row r="36" spans="1:12">
      <c r="A36" s="71">
        <v>44491</v>
      </c>
      <c r="B36" s="292" t="s">
        <v>536</v>
      </c>
      <c r="C36" s="292"/>
      <c r="D36" s="95" t="s">
        <v>539</v>
      </c>
      <c r="E36" s="95">
        <v>1</v>
      </c>
      <c r="F36" s="96">
        <v>20</v>
      </c>
      <c r="G36" s="96">
        <v>20</v>
      </c>
      <c r="H36" s="104" t="str">
        <f t="shared" si="0"/>
        <v>0</v>
      </c>
      <c r="I36" s="90"/>
      <c r="L36" s="197"/>
    </row>
    <row r="37" spans="1:12">
      <c r="A37" s="71">
        <v>44491</v>
      </c>
      <c r="B37" s="292" t="s">
        <v>540</v>
      </c>
      <c r="C37" s="292"/>
      <c r="D37" s="95" t="s">
        <v>541</v>
      </c>
      <c r="E37" s="95">
        <v>1</v>
      </c>
      <c r="F37" s="96">
        <v>174</v>
      </c>
      <c r="G37" s="96">
        <v>174</v>
      </c>
      <c r="H37" s="104" t="str">
        <f t="shared" si="0"/>
        <v>0</v>
      </c>
      <c r="I37" s="103"/>
      <c r="J37" s="130"/>
      <c r="L37" s="2"/>
    </row>
    <row r="38" spans="1:12">
      <c r="A38" s="71">
        <v>44491</v>
      </c>
      <c r="B38" s="292" t="s">
        <v>540</v>
      </c>
      <c r="C38" s="292"/>
      <c r="D38" s="95" t="s">
        <v>542</v>
      </c>
      <c r="E38" s="95">
        <v>1</v>
      </c>
      <c r="F38" s="96">
        <v>16</v>
      </c>
      <c r="G38" s="96">
        <v>16</v>
      </c>
      <c r="H38" s="104" t="str">
        <f t="shared" si="0"/>
        <v>0</v>
      </c>
      <c r="I38" s="90"/>
    </row>
    <row r="39" spans="1:12">
      <c r="A39" s="72">
        <v>44491</v>
      </c>
      <c r="B39" s="295" t="s">
        <v>543</v>
      </c>
      <c r="C39" s="295"/>
      <c r="D39" s="110" t="s">
        <v>544</v>
      </c>
      <c r="E39" s="110">
        <v>1</v>
      </c>
      <c r="F39" s="111">
        <v>0</v>
      </c>
      <c r="G39" s="111">
        <v>0</v>
      </c>
      <c r="H39" s="140" t="str">
        <f t="shared" si="0"/>
        <v>0</v>
      </c>
      <c r="I39" s="113">
        <v>249</v>
      </c>
      <c r="J39" s="139">
        <v>13029</v>
      </c>
    </row>
    <row r="40" spans="1:12">
      <c r="A40" s="72">
        <v>44491</v>
      </c>
      <c r="B40" s="295" t="s">
        <v>543</v>
      </c>
      <c r="C40" s="295"/>
      <c r="D40" s="110" t="s">
        <v>545</v>
      </c>
      <c r="E40" s="110">
        <v>1</v>
      </c>
      <c r="F40" s="111">
        <v>0</v>
      </c>
      <c r="G40" s="111">
        <v>0</v>
      </c>
      <c r="H40" s="140" t="str">
        <f t="shared" si="0"/>
        <v>0</v>
      </c>
      <c r="I40" s="113">
        <v>24</v>
      </c>
      <c r="J40" s="139">
        <v>1880</v>
      </c>
    </row>
    <row r="41" spans="1:12">
      <c r="A41" s="72">
        <v>44491</v>
      </c>
      <c r="B41" s="298" t="s">
        <v>546</v>
      </c>
      <c r="C41" s="299"/>
      <c r="D41" s="110" t="s">
        <v>547</v>
      </c>
      <c r="E41" s="110">
        <v>1</v>
      </c>
      <c r="F41" s="111">
        <v>0</v>
      </c>
      <c r="G41" s="111">
        <v>0</v>
      </c>
      <c r="H41" s="140" t="str">
        <f t="shared" si="0"/>
        <v>0</v>
      </c>
      <c r="I41" s="113">
        <v>138</v>
      </c>
      <c r="J41" s="139">
        <v>8293</v>
      </c>
    </row>
    <row r="42" spans="1:12">
      <c r="A42" s="72">
        <v>44493</v>
      </c>
      <c r="B42" s="298" t="s">
        <v>548</v>
      </c>
      <c r="C42" s="299"/>
      <c r="D42" s="110" t="s">
        <v>549</v>
      </c>
      <c r="E42" s="110">
        <v>1</v>
      </c>
      <c r="F42" s="111">
        <v>0</v>
      </c>
      <c r="G42" s="111">
        <v>0</v>
      </c>
      <c r="H42" s="140" t="str">
        <f t="shared" si="0"/>
        <v>0</v>
      </c>
      <c r="I42" s="113"/>
      <c r="J42">
        <v>936753</v>
      </c>
    </row>
    <row r="43" spans="1:12">
      <c r="A43" s="72">
        <v>44493</v>
      </c>
      <c r="B43" s="298" t="s">
        <v>550</v>
      </c>
      <c r="C43" s="299"/>
      <c r="D43" s="110" t="s">
        <v>551</v>
      </c>
      <c r="E43" s="110">
        <v>1</v>
      </c>
      <c r="F43" s="111">
        <v>0</v>
      </c>
      <c r="G43" s="111">
        <v>0</v>
      </c>
      <c r="H43" s="140" t="str">
        <f t="shared" si="0"/>
        <v>0</v>
      </c>
      <c r="I43" s="113"/>
      <c r="J43">
        <v>149272</v>
      </c>
    </row>
    <row r="44" spans="1:12">
      <c r="A44" s="108">
        <v>44493</v>
      </c>
      <c r="B44" s="273" t="s">
        <v>65</v>
      </c>
      <c r="C44" s="274"/>
      <c r="D44" s="54" t="s">
        <v>76</v>
      </c>
      <c r="E44" s="54">
        <v>1</v>
      </c>
      <c r="F44" s="59">
        <v>200</v>
      </c>
      <c r="G44" s="59">
        <v>200</v>
      </c>
      <c r="H44" s="60" t="str">
        <f t="shared" si="0"/>
        <v>0</v>
      </c>
      <c r="I44" s="226"/>
    </row>
    <row r="45" spans="1:12">
      <c r="A45" s="71">
        <v>44493</v>
      </c>
      <c r="B45" s="284" t="s">
        <v>552</v>
      </c>
      <c r="C45" s="285"/>
      <c r="D45" s="95" t="s">
        <v>553</v>
      </c>
      <c r="E45" s="95">
        <v>1</v>
      </c>
      <c r="F45" s="96">
        <v>10</v>
      </c>
      <c r="G45" s="96">
        <v>10</v>
      </c>
      <c r="H45" s="104" t="str">
        <f t="shared" si="0"/>
        <v>0</v>
      </c>
      <c r="I45" s="90"/>
    </row>
    <row r="46" spans="1:12">
      <c r="A46" s="71">
        <v>44493</v>
      </c>
      <c r="B46" s="284" t="s">
        <v>554</v>
      </c>
      <c r="C46" s="285"/>
      <c r="D46" s="95" t="s">
        <v>555</v>
      </c>
      <c r="E46" s="95">
        <v>1</v>
      </c>
      <c r="F46" s="96">
        <v>8</v>
      </c>
      <c r="G46" s="96">
        <v>8</v>
      </c>
      <c r="H46" s="104" t="str">
        <f t="shared" si="0"/>
        <v>0</v>
      </c>
      <c r="I46" s="90"/>
    </row>
    <row r="47" spans="1:12">
      <c r="A47" s="72">
        <v>44494</v>
      </c>
      <c r="B47" s="295" t="s">
        <v>394</v>
      </c>
      <c r="C47" s="295"/>
      <c r="D47" s="110" t="s">
        <v>395</v>
      </c>
      <c r="E47" s="110">
        <v>1</v>
      </c>
      <c r="F47" s="111">
        <v>0</v>
      </c>
      <c r="G47" s="111">
        <v>0</v>
      </c>
      <c r="H47" s="140" t="str">
        <f t="shared" si="0"/>
        <v>0</v>
      </c>
      <c r="I47" s="191">
        <v>530</v>
      </c>
      <c r="J47">
        <v>530</v>
      </c>
    </row>
    <row r="48" spans="1:12">
      <c r="A48" s="72">
        <v>44495</v>
      </c>
      <c r="B48" s="298" t="s">
        <v>556</v>
      </c>
      <c r="C48" s="299"/>
      <c r="D48" s="110" t="s">
        <v>557</v>
      </c>
      <c r="E48" s="110">
        <v>1</v>
      </c>
      <c r="F48" s="111">
        <v>0</v>
      </c>
      <c r="G48" s="111">
        <v>0</v>
      </c>
      <c r="H48" s="140" t="str">
        <f t="shared" si="0"/>
        <v>0</v>
      </c>
      <c r="I48" s="113"/>
      <c r="J48">
        <v>1351100</v>
      </c>
    </row>
    <row r="49" spans="1:10">
      <c r="A49" s="71">
        <v>44495</v>
      </c>
      <c r="B49" s="292" t="s">
        <v>558</v>
      </c>
      <c r="C49" s="292"/>
      <c r="D49" s="95" t="s">
        <v>559</v>
      </c>
      <c r="E49" s="95">
        <v>1</v>
      </c>
      <c r="F49" s="96">
        <v>520</v>
      </c>
      <c r="G49" s="96">
        <v>520</v>
      </c>
      <c r="H49" s="104" t="str">
        <f t="shared" si="0"/>
        <v>0</v>
      </c>
      <c r="I49" s="122"/>
    </row>
    <row r="50" spans="1:10">
      <c r="A50" s="71">
        <v>44495</v>
      </c>
      <c r="B50" s="284" t="s">
        <v>560</v>
      </c>
      <c r="C50" s="285"/>
      <c r="D50" s="95" t="s">
        <v>561</v>
      </c>
      <c r="E50" s="95">
        <v>1</v>
      </c>
      <c r="F50" s="96">
        <v>160</v>
      </c>
      <c r="G50" s="96">
        <v>160</v>
      </c>
      <c r="H50" s="104" t="str">
        <f t="shared" si="0"/>
        <v>0</v>
      </c>
      <c r="I50" s="105"/>
    </row>
    <row r="51" spans="1:10">
      <c r="A51" s="72">
        <v>44495</v>
      </c>
      <c r="B51" s="305" t="s">
        <v>562</v>
      </c>
      <c r="C51" s="306"/>
      <c r="D51" s="136" t="s">
        <v>563</v>
      </c>
      <c r="E51" s="110">
        <v>1</v>
      </c>
      <c r="F51" s="111">
        <v>0</v>
      </c>
      <c r="G51" s="111">
        <v>0</v>
      </c>
      <c r="H51" s="140" t="str">
        <f t="shared" si="0"/>
        <v>0</v>
      </c>
      <c r="I51" s="152">
        <v>40</v>
      </c>
      <c r="J51">
        <v>2394</v>
      </c>
    </row>
    <row r="52" spans="1:10">
      <c r="A52" s="71">
        <v>44497</v>
      </c>
      <c r="B52" s="296" t="s">
        <v>564</v>
      </c>
      <c r="C52" s="297"/>
      <c r="D52" s="98" t="s">
        <v>565</v>
      </c>
      <c r="E52" s="95">
        <v>1</v>
      </c>
      <c r="F52" s="96">
        <v>300</v>
      </c>
      <c r="G52" s="96">
        <v>300</v>
      </c>
      <c r="H52" s="104" t="str">
        <f t="shared" si="0"/>
        <v>0</v>
      </c>
      <c r="I52" s="105"/>
    </row>
    <row r="53" spans="1:10">
      <c r="A53" s="71">
        <v>44497</v>
      </c>
      <c r="B53" s="296" t="s">
        <v>566</v>
      </c>
      <c r="C53" s="297"/>
      <c r="D53" s="98" t="s">
        <v>568</v>
      </c>
      <c r="E53" s="95">
        <v>1</v>
      </c>
      <c r="F53" s="96">
        <v>29.5</v>
      </c>
      <c r="G53" s="96">
        <v>29.5</v>
      </c>
      <c r="H53" s="104" t="str">
        <f t="shared" si="0"/>
        <v>0</v>
      </c>
      <c r="I53" s="105"/>
    </row>
    <row r="54" spans="1:10">
      <c r="A54" s="71">
        <v>44497</v>
      </c>
      <c r="B54" s="296" t="s">
        <v>566</v>
      </c>
      <c r="C54" s="297"/>
      <c r="D54" s="98" t="s">
        <v>567</v>
      </c>
      <c r="E54" s="95">
        <v>1</v>
      </c>
      <c r="F54" s="96">
        <v>99</v>
      </c>
      <c r="G54" s="96">
        <v>99</v>
      </c>
      <c r="H54" s="104" t="str">
        <f t="shared" si="0"/>
        <v>0</v>
      </c>
      <c r="I54" s="105"/>
    </row>
    <row r="55" spans="1:10">
      <c r="A55" s="71">
        <v>44497</v>
      </c>
      <c r="B55" s="296" t="s">
        <v>566</v>
      </c>
      <c r="C55" s="297"/>
      <c r="D55" s="98" t="s">
        <v>569</v>
      </c>
      <c r="E55" s="95">
        <v>1</v>
      </c>
      <c r="F55" s="96">
        <v>18</v>
      </c>
      <c r="G55" s="96">
        <v>18</v>
      </c>
      <c r="H55" s="104" t="str">
        <f t="shared" si="0"/>
        <v>0</v>
      </c>
      <c r="I55" s="105"/>
    </row>
    <row r="56" spans="1:10">
      <c r="A56" s="72">
        <v>44497</v>
      </c>
      <c r="B56" s="305" t="s">
        <v>566</v>
      </c>
      <c r="C56" s="306"/>
      <c r="D56" s="110" t="s">
        <v>570</v>
      </c>
      <c r="E56" s="110">
        <v>1</v>
      </c>
      <c r="F56" s="111">
        <v>0</v>
      </c>
      <c r="G56" s="111">
        <v>0</v>
      </c>
      <c r="H56" s="140" t="str">
        <f t="shared" si="0"/>
        <v>0</v>
      </c>
      <c r="I56" s="113"/>
      <c r="J56">
        <v>76043</v>
      </c>
    </row>
    <row r="57" spans="1:10">
      <c r="A57" s="72">
        <v>44497</v>
      </c>
      <c r="B57" s="305" t="s">
        <v>571</v>
      </c>
      <c r="C57" s="306"/>
      <c r="D57" s="110" t="s">
        <v>572</v>
      </c>
      <c r="E57" s="110">
        <v>1</v>
      </c>
      <c r="F57" s="111">
        <v>0</v>
      </c>
      <c r="G57" s="111">
        <v>0</v>
      </c>
      <c r="H57" s="140" t="str">
        <f t="shared" si="0"/>
        <v>0</v>
      </c>
      <c r="I57" s="228" t="s">
        <v>574</v>
      </c>
      <c r="J57">
        <v>6271</v>
      </c>
    </row>
    <row r="58" spans="1:10">
      <c r="A58" s="72">
        <v>44499</v>
      </c>
      <c r="B58" s="305" t="s">
        <v>571</v>
      </c>
      <c r="C58" s="306"/>
      <c r="D58" s="110" t="s">
        <v>573</v>
      </c>
      <c r="E58" s="110">
        <v>1</v>
      </c>
      <c r="F58" s="111">
        <v>0</v>
      </c>
      <c r="G58" s="111">
        <v>0</v>
      </c>
      <c r="H58" s="140" t="str">
        <f t="shared" si="0"/>
        <v>0</v>
      </c>
      <c r="I58" s="228" t="s">
        <v>575</v>
      </c>
      <c r="J58">
        <v>26489</v>
      </c>
    </row>
    <row r="59" spans="1:10">
      <c r="A59" s="71">
        <v>44500</v>
      </c>
      <c r="B59" s="284" t="s">
        <v>554</v>
      </c>
      <c r="C59" s="285"/>
      <c r="D59" s="95" t="s">
        <v>576</v>
      </c>
      <c r="E59" s="95">
        <v>1</v>
      </c>
      <c r="F59" s="96">
        <v>17</v>
      </c>
      <c r="G59" s="96">
        <v>17</v>
      </c>
      <c r="H59" s="104" t="str">
        <f t="shared" si="0"/>
        <v>0</v>
      </c>
      <c r="I59" s="105"/>
    </row>
    <row r="60" spans="1:10">
      <c r="A60" s="72">
        <v>44500</v>
      </c>
      <c r="B60" s="295" t="s">
        <v>581</v>
      </c>
      <c r="C60" s="295"/>
      <c r="D60" s="110" t="s">
        <v>582</v>
      </c>
      <c r="E60" s="110">
        <v>1</v>
      </c>
      <c r="F60" s="111">
        <v>0</v>
      </c>
      <c r="G60" s="111">
        <v>0</v>
      </c>
      <c r="H60" s="140" t="str">
        <f t="shared" si="0"/>
        <v>0</v>
      </c>
      <c r="I60" s="113">
        <v>81.37</v>
      </c>
      <c r="J60">
        <v>4798</v>
      </c>
    </row>
    <row r="61" spans="1:10" ht="18" thickBot="1">
      <c r="A61" s="229">
        <v>44500</v>
      </c>
      <c r="B61" s="327" t="s">
        <v>581</v>
      </c>
      <c r="C61" s="327"/>
      <c r="D61" s="230" t="s">
        <v>583</v>
      </c>
      <c r="E61" s="230">
        <v>1</v>
      </c>
      <c r="F61" s="231">
        <v>0</v>
      </c>
      <c r="G61" s="231">
        <v>0</v>
      </c>
      <c r="H61" s="232" t="str">
        <f t="shared" si="0"/>
        <v>0</v>
      </c>
      <c r="I61" s="233">
        <v>411</v>
      </c>
      <c r="J61">
        <v>24254</v>
      </c>
    </row>
    <row r="62" spans="1:10">
      <c r="A62" s="80" t="s">
        <v>134</v>
      </c>
      <c r="B62" s="281" t="s">
        <v>586</v>
      </c>
      <c r="C62" s="281"/>
      <c r="D62" s="199" t="s">
        <v>587</v>
      </c>
      <c r="E62" s="127"/>
      <c r="F62" s="128"/>
      <c r="G62" s="128"/>
      <c r="H62" s="129"/>
      <c r="I62" s="127"/>
    </row>
    <row r="63" spans="1:10">
      <c r="A63" s="126"/>
      <c r="B63" s="291"/>
      <c r="C63" s="291"/>
      <c r="D63" s="81" t="s">
        <v>588</v>
      </c>
      <c r="E63" s="127"/>
      <c r="F63" s="128"/>
      <c r="G63" s="128"/>
      <c r="H63" s="129"/>
      <c r="I63" s="127"/>
    </row>
    <row r="64" spans="1:10">
      <c r="A64" s="126"/>
      <c r="B64" s="328" t="s">
        <v>589</v>
      </c>
      <c r="C64" s="328"/>
      <c r="D64" s="234" t="s">
        <v>590</v>
      </c>
      <c r="E64" s="127"/>
      <c r="F64" s="128"/>
      <c r="G64" s="128"/>
      <c r="H64" s="129"/>
      <c r="I64" s="127"/>
    </row>
    <row r="65" spans="1:9">
      <c r="A65" s="126"/>
      <c r="B65" s="291"/>
      <c r="C65" s="291"/>
      <c r="D65" s="127"/>
      <c r="E65" s="127"/>
      <c r="F65" s="128"/>
      <c r="G65" s="128"/>
      <c r="H65" s="129"/>
      <c r="I65" s="127"/>
    </row>
    <row r="66" spans="1:9">
      <c r="A66" s="126"/>
      <c r="B66" s="291"/>
      <c r="C66" s="291"/>
      <c r="D66" s="127"/>
      <c r="E66" s="127"/>
      <c r="F66" s="128"/>
      <c r="G66" s="128"/>
      <c r="H66" s="129"/>
      <c r="I66" s="127"/>
    </row>
    <row r="67" spans="1:9">
      <c r="A67" s="126"/>
      <c r="B67" s="291"/>
      <c r="C67" s="291"/>
      <c r="D67" s="127"/>
      <c r="E67" s="127"/>
      <c r="F67" s="128"/>
      <c r="G67" s="128"/>
      <c r="H67" s="129"/>
      <c r="I67" s="127"/>
    </row>
  </sheetData>
  <mergeCells count="66">
    <mergeCell ref="B7:C7"/>
    <mergeCell ref="A1:I1"/>
    <mergeCell ref="A2:B2"/>
    <mergeCell ref="A3:B3"/>
    <mergeCell ref="A4:B4"/>
    <mergeCell ref="B6:C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A37" zoomScale="85" zoomScaleNormal="85" workbookViewId="0">
      <selection activeCell="D57" sqref="D57"/>
    </sheetView>
  </sheetViews>
  <sheetFormatPr defaultRowHeight="17.399999999999999"/>
  <cols>
    <col min="1" max="2" width="12.19921875" customWidth="1"/>
    <col min="3" max="3" width="15.8984375" customWidth="1"/>
    <col min="4" max="4" width="54.5" customWidth="1"/>
    <col min="5" max="5" width="7.3984375" customWidth="1"/>
    <col min="6" max="7" width="12.296875" customWidth="1"/>
    <col min="8" max="8" width="11.5" customWidth="1"/>
    <col min="9" max="9" width="10.5" customWidth="1"/>
  </cols>
  <sheetData>
    <row r="1" spans="1:10" ht="25.8" thickBot="1">
      <c r="A1" s="253" t="s">
        <v>13</v>
      </c>
      <c r="B1" s="254"/>
      <c r="C1" s="254"/>
      <c r="D1" s="254"/>
      <c r="E1" s="254"/>
      <c r="F1" s="254"/>
      <c r="G1" s="254"/>
      <c r="H1" s="254"/>
      <c r="I1" s="255"/>
    </row>
    <row r="2" spans="1:10" ht="18" thickTop="1">
      <c r="A2" s="256" t="s">
        <v>0</v>
      </c>
      <c r="B2" s="257"/>
      <c r="C2" s="32">
        <v>130</v>
      </c>
      <c r="D2" s="2"/>
      <c r="E2" s="2"/>
      <c r="F2" s="2"/>
      <c r="G2" s="2"/>
      <c r="H2" s="89"/>
      <c r="I2" s="43" t="s">
        <v>137</v>
      </c>
    </row>
    <row r="3" spans="1:10">
      <c r="A3" s="258" t="s">
        <v>1</v>
      </c>
      <c r="B3" s="259"/>
      <c r="C3" s="33">
        <f>SUM(G7:G53)</f>
        <v>128.5</v>
      </c>
      <c r="D3" s="2"/>
      <c r="E3" s="2"/>
      <c r="F3" s="2"/>
      <c r="G3" s="2"/>
      <c r="H3" s="86"/>
      <c r="I3" s="5" t="s">
        <v>138</v>
      </c>
    </row>
    <row r="4" spans="1:10" ht="18" thickBot="1">
      <c r="A4" s="260" t="s">
        <v>2</v>
      </c>
      <c r="B4" s="261"/>
      <c r="C4" s="35" t="str">
        <f>USDOLLAR(IMSUB(C2, C3), 2)</f>
        <v>$1.50</v>
      </c>
      <c r="D4" s="2"/>
      <c r="E4" s="2"/>
      <c r="F4" s="2"/>
      <c r="G4" s="2"/>
      <c r="H4" s="87"/>
      <c r="I4" s="5" t="s">
        <v>139</v>
      </c>
    </row>
    <row r="5" spans="1:10" ht="18" thickBot="1">
      <c r="A5" s="4"/>
      <c r="B5" s="2"/>
      <c r="C5" s="2"/>
      <c r="D5" s="2"/>
      <c r="E5" s="2"/>
      <c r="F5" s="2"/>
      <c r="G5" s="2"/>
      <c r="H5" s="88"/>
      <c r="I5" s="8" t="s">
        <v>140</v>
      </c>
    </row>
    <row r="6" spans="1:10" ht="18" thickBot="1">
      <c r="A6" s="11" t="s">
        <v>3</v>
      </c>
      <c r="B6" s="262" t="s">
        <v>5</v>
      </c>
      <c r="C6" s="263"/>
      <c r="D6" s="12" t="s">
        <v>4</v>
      </c>
      <c r="E6" s="12" t="s">
        <v>12</v>
      </c>
      <c r="F6" s="12" t="s">
        <v>10</v>
      </c>
      <c r="G6" s="12" t="s">
        <v>11</v>
      </c>
      <c r="H6" s="12" t="s">
        <v>7</v>
      </c>
      <c r="I6" s="85" t="s">
        <v>94</v>
      </c>
    </row>
    <row r="7" spans="1:10">
      <c r="A7" s="176">
        <v>44501</v>
      </c>
      <c r="B7" s="300" t="s">
        <v>584</v>
      </c>
      <c r="C7" s="301"/>
      <c r="D7" s="91" t="s">
        <v>585</v>
      </c>
      <c r="E7" s="91">
        <v>1</v>
      </c>
      <c r="F7" s="92">
        <v>-250</v>
      </c>
      <c r="G7" s="92">
        <v>-250</v>
      </c>
      <c r="H7" s="93" t="str">
        <f>IMSUB(G7, F7)</f>
        <v>0</v>
      </c>
      <c r="I7" s="94"/>
    </row>
    <row r="8" spans="1:10">
      <c r="A8" s="71">
        <v>44501</v>
      </c>
      <c r="B8" s="296" t="s">
        <v>577</v>
      </c>
      <c r="C8" s="297"/>
      <c r="D8" s="98" t="s">
        <v>578</v>
      </c>
      <c r="E8" s="95">
        <v>1</v>
      </c>
      <c r="F8" s="96">
        <v>14.5</v>
      </c>
      <c r="G8" s="96">
        <v>14.5</v>
      </c>
      <c r="H8" s="104" t="str">
        <f t="shared" ref="H8:H53" si="0">IMSUB(G8, F8)</f>
        <v>0</v>
      </c>
      <c r="I8" s="90"/>
    </row>
    <row r="9" spans="1:10">
      <c r="A9" s="71">
        <v>44501</v>
      </c>
      <c r="B9" s="296" t="s">
        <v>593</v>
      </c>
      <c r="C9" s="297"/>
      <c r="D9" s="98" t="s">
        <v>579</v>
      </c>
      <c r="E9" s="95">
        <v>1</v>
      </c>
      <c r="F9" s="96">
        <v>13</v>
      </c>
      <c r="G9" s="96">
        <v>13</v>
      </c>
      <c r="H9" s="104" t="str">
        <f t="shared" si="0"/>
        <v>0</v>
      </c>
      <c r="I9" s="90"/>
    </row>
    <row r="10" spans="1:10">
      <c r="A10" s="108">
        <v>44501</v>
      </c>
      <c r="B10" s="289" t="s">
        <v>206</v>
      </c>
      <c r="C10" s="289"/>
      <c r="D10" s="54" t="s">
        <v>495</v>
      </c>
      <c r="E10" s="54">
        <v>1</v>
      </c>
      <c r="F10" s="59">
        <v>350</v>
      </c>
      <c r="G10" s="59">
        <v>350</v>
      </c>
      <c r="H10" s="60" t="str">
        <f t="shared" si="0"/>
        <v>0</v>
      </c>
      <c r="I10" s="57"/>
      <c r="J10" t="s">
        <v>580</v>
      </c>
    </row>
    <row r="11" spans="1:10">
      <c r="A11" s="72">
        <v>44502</v>
      </c>
      <c r="B11" s="295" t="s">
        <v>591</v>
      </c>
      <c r="C11" s="295"/>
      <c r="D11" s="110" t="s">
        <v>592</v>
      </c>
      <c r="E11" s="110">
        <v>1</v>
      </c>
      <c r="F11" s="111">
        <v>0</v>
      </c>
      <c r="G11" s="111">
        <v>0</v>
      </c>
      <c r="H11" s="140" t="str">
        <f t="shared" si="0"/>
        <v>0</v>
      </c>
      <c r="I11" s="235">
        <v>1065</v>
      </c>
      <c r="J11">
        <v>61862</v>
      </c>
    </row>
    <row r="12" spans="1:10">
      <c r="A12" s="72">
        <v>44504</v>
      </c>
      <c r="B12" s="298" t="s">
        <v>594</v>
      </c>
      <c r="C12" s="299"/>
      <c r="D12" s="110" t="s">
        <v>595</v>
      </c>
      <c r="E12" s="110">
        <v>1</v>
      </c>
      <c r="F12" s="111">
        <v>-41</v>
      </c>
      <c r="G12" s="111">
        <v>-41</v>
      </c>
      <c r="H12" s="140" t="str">
        <f t="shared" si="0"/>
        <v>0</v>
      </c>
      <c r="I12" s="113">
        <v>41.65</v>
      </c>
      <c r="J12">
        <v>2453</v>
      </c>
    </row>
    <row r="13" spans="1:10">
      <c r="A13" s="72">
        <v>44504</v>
      </c>
      <c r="B13" s="295" t="s">
        <v>189</v>
      </c>
      <c r="C13" s="295"/>
      <c r="D13" s="110" t="s">
        <v>190</v>
      </c>
      <c r="E13" s="110">
        <v>1</v>
      </c>
      <c r="F13" s="111">
        <v>0</v>
      </c>
      <c r="G13" s="111">
        <v>0</v>
      </c>
      <c r="H13" s="140" t="str">
        <f t="shared" si="0"/>
        <v>0</v>
      </c>
      <c r="I13" s="141" t="s">
        <v>100</v>
      </c>
      <c r="J13">
        <v>11800</v>
      </c>
    </row>
    <row r="14" spans="1:10">
      <c r="A14" s="72">
        <v>44506</v>
      </c>
      <c r="B14" s="298" t="s">
        <v>596</v>
      </c>
      <c r="C14" s="299"/>
      <c r="D14" s="110" t="s">
        <v>597</v>
      </c>
      <c r="E14" s="110">
        <v>1</v>
      </c>
      <c r="F14" s="111">
        <v>-2000</v>
      </c>
      <c r="G14" s="111">
        <v>-2000</v>
      </c>
      <c r="H14" s="140" t="str">
        <f t="shared" ref="H14" si="1">IMSUB(G14, F14)</f>
        <v>0</v>
      </c>
      <c r="I14" s="113">
        <v>2000</v>
      </c>
      <c r="J14">
        <v>119774</v>
      </c>
    </row>
    <row r="15" spans="1:10">
      <c r="A15" s="71">
        <v>44506</v>
      </c>
      <c r="B15" s="284" t="s">
        <v>598</v>
      </c>
      <c r="C15" s="285"/>
      <c r="D15" s="95" t="s">
        <v>599</v>
      </c>
      <c r="E15" s="95">
        <v>1</v>
      </c>
      <c r="F15" s="96">
        <v>812</v>
      </c>
      <c r="G15" s="96">
        <v>812</v>
      </c>
      <c r="H15" s="104" t="str">
        <f t="shared" ref="H15:H20" si="2">IMSUB(G15, F15)</f>
        <v>0</v>
      </c>
      <c r="I15" s="90"/>
    </row>
    <row r="16" spans="1:10">
      <c r="A16" s="72">
        <v>44506</v>
      </c>
      <c r="B16" s="298" t="s">
        <v>600</v>
      </c>
      <c r="C16" s="299"/>
      <c r="D16" s="136" t="s">
        <v>601</v>
      </c>
      <c r="E16" s="110">
        <v>1</v>
      </c>
      <c r="F16" s="111">
        <v>0</v>
      </c>
      <c r="G16" s="111">
        <v>0</v>
      </c>
      <c r="H16" s="140" t="str">
        <f t="shared" si="2"/>
        <v>0</v>
      </c>
      <c r="I16" s="113">
        <v>258</v>
      </c>
      <c r="J16">
        <v>15283</v>
      </c>
    </row>
    <row r="17" spans="1:13">
      <c r="A17" s="71">
        <v>44506</v>
      </c>
      <c r="B17" s="284" t="s">
        <v>602</v>
      </c>
      <c r="C17" s="285"/>
      <c r="D17" s="95" t="s">
        <v>603</v>
      </c>
      <c r="E17" s="95">
        <v>1</v>
      </c>
      <c r="F17" s="96">
        <v>5</v>
      </c>
      <c r="G17" s="96">
        <v>5</v>
      </c>
      <c r="H17" s="104" t="str">
        <f t="shared" si="2"/>
        <v>0</v>
      </c>
      <c r="I17" s="90"/>
    </row>
    <row r="18" spans="1:13">
      <c r="A18" s="71">
        <v>44506</v>
      </c>
      <c r="B18" s="284" t="s">
        <v>604</v>
      </c>
      <c r="C18" s="285"/>
      <c r="D18" s="95" t="s">
        <v>604</v>
      </c>
      <c r="E18" s="95">
        <v>1</v>
      </c>
      <c r="F18" s="96">
        <v>9</v>
      </c>
      <c r="G18" s="96">
        <v>9</v>
      </c>
      <c r="H18" s="104" t="str">
        <f t="shared" si="2"/>
        <v>0</v>
      </c>
      <c r="I18" s="90"/>
    </row>
    <row r="19" spans="1:13">
      <c r="A19" s="72">
        <v>44507</v>
      </c>
      <c r="B19" s="298" t="s">
        <v>605</v>
      </c>
      <c r="C19" s="299"/>
      <c r="D19" s="110" t="s">
        <v>606</v>
      </c>
      <c r="E19" s="110">
        <v>1</v>
      </c>
      <c r="F19" s="111">
        <v>0</v>
      </c>
      <c r="G19" s="111">
        <v>0</v>
      </c>
      <c r="H19" s="140" t="str">
        <f t="shared" si="2"/>
        <v>0</v>
      </c>
      <c r="I19" s="113">
        <v>15</v>
      </c>
      <c r="J19">
        <v>896</v>
      </c>
    </row>
    <row r="20" spans="1:13">
      <c r="A20" s="241">
        <v>44507</v>
      </c>
      <c r="B20" s="332" t="s">
        <v>612</v>
      </c>
      <c r="C20" s="333"/>
      <c r="D20" s="242" t="s">
        <v>637</v>
      </c>
      <c r="E20" s="242">
        <v>1</v>
      </c>
      <c r="F20" s="243">
        <v>0</v>
      </c>
      <c r="G20" s="243">
        <v>0</v>
      </c>
      <c r="H20" s="244" t="str">
        <f t="shared" si="2"/>
        <v>0</v>
      </c>
      <c r="I20" s="245">
        <v>77235</v>
      </c>
    </row>
    <row r="21" spans="1:13">
      <c r="A21" s="72">
        <v>44508</v>
      </c>
      <c r="B21" s="298" t="s">
        <v>610</v>
      </c>
      <c r="C21" s="299"/>
      <c r="D21" s="110" t="s">
        <v>611</v>
      </c>
      <c r="E21" s="110">
        <v>1</v>
      </c>
      <c r="F21" s="111">
        <v>0</v>
      </c>
      <c r="G21" s="111">
        <v>0</v>
      </c>
      <c r="H21" s="140" t="str">
        <f t="shared" ref="H21:H25" si="3">IMSUB(G21, F21)</f>
        <v>0</v>
      </c>
      <c r="I21" s="191">
        <v>44500</v>
      </c>
      <c r="J21">
        <v>44500</v>
      </c>
    </row>
    <row r="22" spans="1:13">
      <c r="A22" s="108">
        <v>44509</v>
      </c>
      <c r="B22" s="273" t="s">
        <v>65</v>
      </c>
      <c r="C22" s="274"/>
      <c r="D22" s="54" t="s">
        <v>76</v>
      </c>
      <c r="E22" s="54">
        <v>1</v>
      </c>
      <c r="F22" s="59">
        <v>200</v>
      </c>
      <c r="G22" s="59">
        <v>200</v>
      </c>
      <c r="H22" s="60" t="str">
        <f t="shared" si="3"/>
        <v>0</v>
      </c>
      <c r="I22" s="114"/>
    </row>
    <row r="23" spans="1:13">
      <c r="A23" s="71">
        <v>44509</v>
      </c>
      <c r="B23" s="284" t="s">
        <v>607</v>
      </c>
      <c r="C23" s="285"/>
      <c r="D23" s="95" t="s">
        <v>608</v>
      </c>
      <c r="E23" s="95">
        <v>1</v>
      </c>
      <c r="F23" s="96">
        <v>20</v>
      </c>
      <c r="G23" s="96">
        <v>20</v>
      </c>
      <c r="H23" s="104" t="str">
        <f t="shared" si="3"/>
        <v>0</v>
      </c>
      <c r="I23" s="90"/>
    </row>
    <row r="24" spans="1:13">
      <c r="A24" s="72">
        <v>44509</v>
      </c>
      <c r="B24" s="298" t="s">
        <v>596</v>
      </c>
      <c r="C24" s="299"/>
      <c r="D24" s="110" t="s">
        <v>609</v>
      </c>
      <c r="E24" s="110">
        <v>1</v>
      </c>
      <c r="F24" s="111">
        <v>-1500</v>
      </c>
      <c r="G24" s="111">
        <v>-1500</v>
      </c>
      <c r="H24" s="140" t="str">
        <f t="shared" si="3"/>
        <v>0</v>
      </c>
      <c r="I24" s="113">
        <v>1500</v>
      </c>
      <c r="J24">
        <v>89929</v>
      </c>
      <c r="M24" t="s">
        <v>291</v>
      </c>
    </row>
    <row r="25" spans="1:13">
      <c r="A25" s="71">
        <v>44509</v>
      </c>
      <c r="B25" s="284" t="s">
        <v>598</v>
      </c>
      <c r="C25" s="285"/>
      <c r="D25" s="95" t="s">
        <v>599</v>
      </c>
      <c r="E25" s="95">
        <v>1</v>
      </c>
      <c r="F25" s="96">
        <v>812</v>
      </c>
      <c r="G25" s="96">
        <v>812</v>
      </c>
      <c r="H25" s="104" t="str">
        <f t="shared" si="3"/>
        <v>0</v>
      </c>
      <c r="I25" s="90"/>
      <c r="J25" s="139"/>
    </row>
    <row r="26" spans="1:13">
      <c r="A26" s="71">
        <v>44509</v>
      </c>
      <c r="B26" s="284" t="s">
        <v>613</v>
      </c>
      <c r="C26" s="285"/>
      <c r="D26" s="95" t="s">
        <v>614</v>
      </c>
      <c r="E26" s="95">
        <v>1</v>
      </c>
      <c r="F26" s="96">
        <v>20</v>
      </c>
      <c r="G26" s="96">
        <v>20</v>
      </c>
      <c r="H26" s="104" t="str">
        <f t="shared" si="0"/>
        <v>0</v>
      </c>
      <c r="I26" s="90"/>
    </row>
    <row r="27" spans="1:13">
      <c r="A27" s="71">
        <v>44511</v>
      </c>
      <c r="B27" s="284" t="s">
        <v>615</v>
      </c>
      <c r="C27" s="285"/>
      <c r="D27" s="95" t="s">
        <v>616</v>
      </c>
      <c r="E27" s="95">
        <v>1</v>
      </c>
      <c r="F27" s="96">
        <v>60</v>
      </c>
      <c r="G27" s="96">
        <v>60</v>
      </c>
      <c r="H27" s="104" t="str">
        <f t="shared" si="0"/>
        <v>0</v>
      </c>
      <c r="I27" s="90"/>
    </row>
    <row r="28" spans="1:13">
      <c r="A28" s="72">
        <v>44512</v>
      </c>
      <c r="B28" s="298" t="s">
        <v>617</v>
      </c>
      <c r="C28" s="299"/>
      <c r="D28" s="116" t="s">
        <v>618</v>
      </c>
      <c r="E28" s="110">
        <v>1</v>
      </c>
      <c r="F28" s="111">
        <v>0</v>
      </c>
      <c r="G28" s="111">
        <v>0</v>
      </c>
      <c r="H28" s="140" t="str">
        <f t="shared" si="0"/>
        <v>0</v>
      </c>
      <c r="I28" s="174">
        <v>319.60000000000002</v>
      </c>
      <c r="J28">
        <v>18795</v>
      </c>
    </row>
    <row r="29" spans="1:13">
      <c r="A29" s="71">
        <v>44512</v>
      </c>
      <c r="B29" s="284" t="s">
        <v>619</v>
      </c>
      <c r="C29" s="285"/>
      <c r="D29" s="95" t="s">
        <v>620</v>
      </c>
      <c r="E29" s="95">
        <v>1</v>
      </c>
      <c r="F29" s="96">
        <v>15</v>
      </c>
      <c r="G29" s="96">
        <v>15</v>
      </c>
      <c r="H29" s="104" t="str">
        <f t="shared" si="0"/>
        <v>0</v>
      </c>
      <c r="I29" s="90"/>
      <c r="L29" s="175"/>
    </row>
    <row r="30" spans="1:13">
      <c r="A30" s="71">
        <v>44512</v>
      </c>
      <c r="B30" s="292" t="s">
        <v>621</v>
      </c>
      <c r="C30" s="292"/>
      <c r="D30" s="95" t="s">
        <v>622</v>
      </c>
      <c r="E30" s="95">
        <v>1</v>
      </c>
      <c r="F30" s="96">
        <v>16</v>
      </c>
      <c r="G30" s="96">
        <v>16</v>
      </c>
      <c r="H30" s="104" t="str">
        <f t="shared" si="0"/>
        <v>0</v>
      </c>
      <c r="I30" s="90"/>
    </row>
    <row r="31" spans="1:13">
      <c r="A31" s="71">
        <v>44513</v>
      </c>
      <c r="B31" s="292" t="s">
        <v>623</v>
      </c>
      <c r="C31" s="292"/>
      <c r="D31" s="95" t="s">
        <v>624</v>
      </c>
      <c r="E31" s="95">
        <v>1</v>
      </c>
      <c r="F31" s="96">
        <v>43</v>
      </c>
      <c r="G31" s="96">
        <v>43</v>
      </c>
      <c r="H31" s="104" t="str">
        <f t="shared" si="0"/>
        <v>0</v>
      </c>
      <c r="I31" s="100"/>
    </row>
    <row r="32" spans="1:13">
      <c r="A32" s="72">
        <v>44513</v>
      </c>
      <c r="B32" s="295" t="s">
        <v>625</v>
      </c>
      <c r="C32" s="295"/>
      <c r="D32" s="49" t="s">
        <v>626</v>
      </c>
      <c r="E32" s="110">
        <v>1</v>
      </c>
      <c r="F32" s="111">
        <v>0</v>
      </c>
      <c r="G32" s="111">
        <v>0</v>
      </c>
      <c r="H32" s="140" t="str">
        <f t="shared" si="0"/>
        <v>0</v>
      </c>
      <c r="I32" s="52"/>
      <c r="J32" s="139">
        <v>4302</v>
      </c>
    </row>
    <row r="33" spans="1:12">
      <c r="A33" s="71">
        <v>44515</v>
      </c>
      <c r="B33" s="292" t="s">
        <v>627</v>
      </c>
      <c r="C33" s="292"/>
      <c r="D33" s="95" t="s">
        <v>628</v>
      </c>
      <c r="E33" s="95">
        <v>1</v>
      </c>
      <c r="F33" s="96">
        <v>66</v>
      </c>
      <c r="G33" s="96">
        <v>66</v>
      </c>
      <c r="H33" s="104" t="str">
        <f t="shared" si="0"/>
        <v>0</v>
      </c>
      <c r="I33" s="90"/>
      <c r="J33" s="115"/>
    </row>
    <row r="34" spans="1:12">
      <c r="A34" s="71">
        <v>44515</v>
      </c>
      <c r="B34" s="292" t="s">
        <v>629</v>
      </c>
      <c r="C34" s="292"/>
      <c r="D34" s="95" t="s">
        <v>640</v>
      </c>
      <c r="E34" s="95">
        <v>1</v>
      </c>
      <c r="F34" s="96">
        <v>80</v>
      </c>
      <c r="G34" s="96">
        <v>80</v>
      </c>
      <c r="H34" s="104" t="str">
        <f t="shared" si="0"/>
        <v>0</v>
      </c>
      <c r="I34" s="90"/>
    </row>
    <row r="35" spans="1:12">
      <c r="A35" s="108">
        <v>44515</v>
      </c>
      <c r="B35" s="273" t="s">
        <v>65</v>
      </c>
      <c r="C35" s="274"/>
      <c r="D35" s="54" t="s">
        <v>630</v>
      </c>
      <c r="E35" s="54">
        <v>1</v>
      </c>
      <c r="F35" s="59">
        <v>100</v>
      </c>
      <c r="G35" s="59">
        <v>100</v>
      </c>
      <c r="H35" s="60" t="str">
        <f t="shared" si="0"/>
        <v>0</v>
      </c>
      <c r="I35" s="57"/>
    </row>
    <row r="36" spans="1:12">
      <c r="A36" s="71">
        <v>44517</v>
      </c>
      <c r="B36" s="292" t="s">
        <v>631</v>
      </c>
      <c r="C36" s="292"/>
      <c r="D36" s="95" t="s">
        <v>632</v>
      </c>
      <c r="E36" s="95">
        <v>1</v>
      </c>
      <c r="F36" s="96">
        <v>870</v>
      </c>
      <c r="G36" s="96">
        <v>870</v>
      </c>
      <c r="H36" s="104" t="str">
        <f t="shared" si="0"/>
        <v>0</v>
      </c>
      <c r="I36" s="90"/>
      <c r="L36" s="200"/>
    </row>
    <row r="37" spans="1:12">
      <c r="A37" s="72">
        <v>44517</v>
      </c>
      <c r="B37" s="295" t="s">
        <v>633</v>
      </c>
      <c r="C37" s="295"/>
      <c r="D37" s="110" t="s">
        <v>634</v>
      </c>
      <c r="E37" s="110">
        <v>1</v>
      </c>
      <c r="F37" s="111">
        <v>0</v>
      </c>
      <c r="G37" s="111">
        <v>0</v>
      </c>
      <c r="H37" s="140" t="str">
        <f t="shared" si="0"/>
        <v>0</v>
      </c>
      <c r="I37" s="52">
        <v>359.92</v>
      </c>
      <c r="J37" s="246">
        <v>21134</v>
      </c>
      <c r="L37" s="2"/>
    </row>
    <row r="38" spans="1:12">
      <c r="A38" s="72">
        <v>44517</v>
      </c>
      <c r="B38" s="298" t="s">
        <v>633</v>
      </c>
      <c r="C38" s="299"/>
      <c r="D38" s="110" t="s">
        <v>636</v>
      </c>
      <c r="E38" s="110">
        <v>1</v>
      </c>
      <c r="F38" s="111">
        <v>0</v>
      </c>
      <c r="G38" s="111">
        <v>0</v>
      </c>
      <c r="H38" s="140" t="str">
        <f t="shared" si="0"/>
        <v>0</v>
      </c>
      <c r="I38" s="113">
        <v>10</v>
      </c>
      <c r="J38" s="139">
        <v>584</v>
      </c>
    </row>
    <row r="39" spans="1:12">
      <c r="A39" s="72">
        <v>44517</v>
      </c>
      <c r="B39" s="298" t="s">
        <v>633</v>
      </c>
      <c r="C39" s="299"/>
      <c r="D39" s="110" t="s">
        <v>635</v>
      </c>
      <c r="E39" s="110">
        <v>1</v>
      </c>
      <c r="F39" s="111">
        <v>0</v>
      </c>
      <c r="G39" s="111">
        <v>0</v>
      </c>
      <c r="H39" s="140" t="str">
        <f t="shared" si="0"/>
        <v>0</v>
      </c>
      <c r="I39" s="113">
        <v>229.94</v>
      </c>
      <c r="J39" s="139">
        <v>13493</v>
      </c>
    </row>
    <row r="40" spans="1:12">
      <c r="A40" s="236">
        <v>44517</v>
      </c>
      <c r="B40" s="334" t="s">
        <v>255</v>
      </c>
      <c r="C40" s="335"/>
      <c r="D40" s="237" t="s">
        <v>661</v>
      </c>
      <c r="E40" s="237">
        <v>1</v>
      </c>
      <c r="F40" s="238">
        <v>0</v>
      </c>
      <c r="G40" s="238">
        <v>0</v>
      </c>
      <c r="H40" s="239" t="str">
        <f t="shared" si="0"/>
        <v>0</v>
      </c>
      <c r="I40" s="240"/>
    </row>
    <row r="41" spans="1:12">
      <c r="A41" s="72">
        <v>44518</v>
      </c>
      <c r="B41" s="298" t="s">
        <v>596</v>
      </c>
      <c r="C41" s="299"/>
      <c r="D41" s="110" t="s">
        <v>609</v>
      </c>
      <c r="E41" s="110">
        <v>1</v>
      </c>
      <c r="F41" s="111">
        <v>-1500</v>
      </c>
      <c r="G41" s="111">
        <v>-1500</v>
      </c>
      <c r="H41" s="140" t="str">
        <f t="shared" si="0"/>
        <v>0</v>
      </c>
      <c r="I41" s="113">
        <v>1500</v>
      </c>
      <c r="J41" s="139">
        <v>88618</v>
      </c>
    </row>
    <row r="42" spans="1:12">
      <c r="A42" s="72">
        <v>44518</v>
      </c>
      <c r="B42" s="298" t="s">
        <v>638</v>
      </c>
      <c r="C42" s="299"/>
      <c r="D42" s="110" t="s">
        <v>641</v>
      </c>
      <c r="E42" s="110">
        <v>1</v>
      </c>
      <c r="F42" s="111">
        <v>0</v>
      </c>
      <c r="G42" s="111">
        <v>0</v>
      </c>
      <c r="H42" s="140" t="str">
        <f t="shared" si="0"/>
        <v>0</v>
      </c>
      <c r="I42" s="113">
        <v>340.41</v>
      </c>
      <c r="J42" s="139">
        <v>19920</v>
      </c>
    </row>
    <row r="43" spans="1:12">
      <c r="A43" s="71">
        <v>44518</v>
      </c>
      <c r="B43" s="284" t="s">
        <v>598</v>
      </c>
      <c r="C43" s="285"/>
      <c r="D43" s="95" t="s">
        <v>599</v>
      </c>
      <c r="E43" s="95">
        <v>1</v>
      </c>
      <c r="F43" s="96">
        <v>812</v>
      </c>
      <c r="G43" s="96">
        <v>812</v>
      </c>
      <c r="H43" s="104" t="str">
        <f t="shared" si="0"/>
        <v>0</v>
      </c>
      <c r="I43" s="90"/>
    </row>
    <row r="44" spans="1:12">
      <c r="A44" s="71">
        <v>44518</v>
      </c>
      <c r="B44" s="284" t="s">
        <v>639</v>
      </c>
      <c r="C44" s="285"/>
      <c r="D44" s="95" t="s">
        <v>640</v>
      </c>
      <c r="E44" s="95">
        <v>1</v>
      </c>
      <c r="F44" s="96">
        <v>80</v>
      </c>
      <c r="G44" s="96">
        <v>80</v>
      </c>
      <c r="H44" s="104" t="str">
        <f t="shared" si="0"/>
        <v>0</v>
      </c>
      <c r="I44" s="178"/>
      <c r="J44">
        <v>513343</v>
      </c>
    </row>
    <row r="45" spans="1:12">
      <c r="A45" s="71">
        <v>44518</v>
      </c>
      <c r="B45" s="284" t="s">
        <v>643</v>
      </c>
      <c r="C45" s="285"/>
      <c r="D45" s="95" t="s">
        <v>642</v>
      </c>
      <c r="E45" s="95">
        <v>1</v>
      </c>
      <c r="F45" s="96">
        <v>20</v>
      </c>
      <c r="G45" s="96">
        <v>20</v>
      </c>
      <c r="H45" s="104" t="str">
        <f t="shared" si="0"/>
        <v>0</v>
      </c>
      <c r="I45" s="90"/>
    </row>
    <row r="46" spans="1:12">
      <c r="A46" s="71">
        <v>44518</v>
      </c>
      <c r="B46" s="284" t="s">
        <v>644</v>
      </c>
      <c r="C46" s="285"/>
      <c r="D46" s="95" t="s">
        <v>645</v>
      </c>
      <c r="E46" s="95">
        <v>1</v>
      </c>
      <c r="F46" s="96">
        <v>10</v>
      </c>
      <c r="G46" s="96">
        <v>10</v>
      </c>
      <c r="H46" s="104" t="str">
        <f t="shared" si="0"/>
        <v>0</v>
      </c>
      <c r="I46" s="90"/>
    </row>
    <row r="47" spans="1:12">
      <c r="A47" s="71">
        <v>44518</v>
      </c>
      <c r="B47" s="284" t="s">
        <v>643</v>
      </c>
      <c r="C47" s="285"/>
      <c r="D47" s="95" t="s">
        <v>646</v>
      </c>
      <c r="E47" s="95">
        <v>1</v>
      </c>
      <c r="F47" s="96">
        <v>44</v>
      </c>
      <c r="G47" s="96">
        <v>44</v>
      </c>
      <c r="H47" s="104" t="str">
        <f t="shared" si="0"/>
        <v>0</v>
      </c>
      <c r="I47" s="90"/>
    </row>
    <row r="48" spans="1:12">
      <c r="A48" s="71">
        <v>44519</v>
      </c>
      <c r="B48" s="284" t="s">
        <v>651</v>
      </c>
      <c r="C48" s="285"/>
      <c r="D48" s="95" t="s">
        <v>652</v>
      </c>
      <c r="E48" s="95">
        <v>1</v>
      </c>
      <c r="F48" s="96">
        <v>60</v>
      </c>
      <c r="G48" s="96">
        <v>60</v>
      </c>
      <c r="H48" s="104" t="str">
        <f t="shared" si="0"/>
        <v>0</v>
      </c>
      <c r="I48" s="90"/>
    </row>
    <row r="49" spans="1:9">
      <c r="A49" s="71">
        <v>44519</v>
      </c>
      <c r="B49" s="284" t="s">
        <v>655</v>
      </c>
      <c r="C49" s="285"/>
      <c r="D49" s="95" t="s">
        <v>656</v>
      </c>
      <c r="E49" s="95">
        <v>1</v>
      </c>
      <c r="F49" s="96">
        <v>17</v>
      </c>
      <c r="G49" s="96">
        <v>17</v>
      </c>
      <c r="H49" s="104" t="str">
        <f t="shared" si="0"/>
        <v>0</v>
      </c>
      <c r="I49" s="122"/>
    </row>
    <row r="50" spans="1:9">
      <c r="A50" s="71">
        <v>44519</v>
      </c>
      <c r="B50" s="284" t="s">
        <v>647</v>
      </c>
      <c r="C50" s="285"/>
      <c r="D50" s="95" t="s">
        <v>648</v>
      </c>
      <c r="E50" s="95">
        <v>1</v>
      </c>
      <c r="F50" s="96">
        <v>600</v>
      </c>
      <c r="G50" s="96">
        <v>600</v>
      </c>
      <c r="H50" s="104" t="str">
        <f t="shared" si="0"/>
        <v>0</v>
      </c>
      <c r="I50" s="105"/>
    </row>
    <row r="51" spans="1:9">
      <c r="A51" s="71">
        <v>44519</v>
      </c>
      <c r="B51" s="284" t="s">
        <v>649</v>
      </c>
      <c r="C51" s="285"/>
      <c r="D51" s="95" t="s">
        <v>650</v>
      </c>
      <c r="E51" s="95">
        <v>1</v>
      </c>
      <c r="F51" s="96">
        <v>44</v>
      </c>
      <c r="G51" s="96">
        <v>44</v>
      </c>
      <c r="H51" s="104" t="str">
        <f t="shared" si="0"/>
        <v>0</v>
      </c>
      <c r="I51" s="161"/>
    </row>
    <row r="52" spans="1:9">
      <c r="A52" s="71">
        <v>44519</v>
      </c>
      <c r="B52" s="284" t="s">
        <v>649</v>
      </c>
      <c r="C52" s="285"/>
      <c r="D52" s="95" t="s">
        <v>657</v>
      </c>
      <c r="E52" s="95">
        <v>1</v>
      </c>
      <c r="F52" s="96">
        <v>24</v>
      </c>
      <c r="G52" s="96">
        <v>24</v>
      </c>
      <c r="H52" s="104" t="str">
        <f t="shared" si="0"/>
        <v>0</v>
      </c>
      <c r="I52" s="105"/>
    </row>
    <row r="53" spans="1:9">
      <c r="A53" s="71">
        <v>44519</v>
      </c>
      <c r="B53" s="284" t="s">
        <v>653</v>
      </c>
      <c r="C53" s="285"/>
      <c r="D53" s="95" t="s">
        <v>654</v>
      </c>
      <c r="E53" s="95">
        <v>1</v>
      </c>
      <c r="F53" s="96">
        <v>203</v>
      </c>
      <c r="G53" s="96">
        <v>203</v>
      </c>
      <c r="H53" s="104" t="str">
        <f t="shared" si="0"/>
        <v>0</v>
      </c>
      <c r="I53" s="90"/>
    </row>
    <row r="54" spans="1:9" ht="18" thickBot="1">
      <c r="A54" s="338">
        <v>44522</v>
      </c>
      <c r="B54" s="339" t="s">
        <v>660</v>
      </c>
      <c r="C54" s="340"/>
      <c r="D54" s="341" t="s">
        <v>662</v>
      </c>
      <c r="E54" s="341">
        <v>1</v>
      </c>
      <c r="F54" s="342">
        <v>0</v>
      </c>
      <c r="G54" s="342">
        <v>0</v>
      </c>
      <c r="H54" s="343" t="str">
        <f t="shared" ref="H54" si="4">IMSUB(G54, F54)</f>
        <v>0</v>
      </c>
      <c r="I54" s="337"/>
    </row>
    <row r="55" spans="1:9">
      <c r="A55" s="80" t="s">
        <v>134</v>
      </c>
      <c r="B55" s="281" t="s">
        <v>658</v>
      </c>
      <c r="C55" s="281"/>
      <c r="D55" s="81" t="s">
        <v>659</v>
      </c>
      <c r="F55" s="247">
        <v>5419</v>
      </c>
    </row>
    <row r="56" spans="1:9">
      <c r="B56" s="336" t="s">
        <v>589</v>
      </c>
      <c r="C56" s="336"/>
      <c r="D56" s="248" t="s">
        <v>663</v>
      </c>
      <c r="F56" s="247">
        <v>309153</v>
      </c>
    </row>
  </sheetData>
  <mergeCells count="55">
    <mergeCell ref="B56:C5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A1:I1"/>
    <mergeCell ref="A2:B2"/>
    <mergeCell ref="A3:B3"/>
    <mergeCell ref="A4:B4"/>
    <mergeCell ref="B6:C6"/>
  </mergeCells>
  <phoneticPr fontId="1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3" sqref="F23"/>
    </sheetView>
  </sheetViews>
  <sheetFormatPr defaultRowHeight="17.399999999999999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출국준비</vt:lpstr>
      <vt:lpstr>5월</vt:lpstr>
      <vt:lpstr>6월</vt:lpstr>
      <vt:lpstr>7월</vt:lpstr>
      <vt:lpstr>8월</vt:lpstr>
      <vt:lpstr>9월</vt:lpstr>
      <vt:lpstr>10월</vt:lpstr>
      <vt:lpstr>11월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jsw</dc:creator>
  <cp:lastModifiedBy>jsw</cp:lastModifiedBy>
  <cp:lastPrinted>2021-03-23T03:00:56Z</cp:lastPrinted>
  <dcterms:created xsi:type="dcterms:W3CDTF">2021-03-22T23:52:16Z</dcterms:created>
  <dcterms:modified xsi:type="dcterms:W3CDTF">2021-11-22T18:11:43Z</dcterms:modified>
</cp:coreProperties>
</file>